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1_{EF0013A3-A560-4295-AD9A-2510F0CC11F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MeetParticipants" sheetId="1" r:id="rId1"/>
    <sheet name="MeetResults" sheetId="2" r:id="rId2"/>
  </sheets>
  <definedNames>
    <definedName name="D1_Participants12YOUB">#REF!</definedName>
    <definedName name="D1_Participants12YOUG">#REF!</definedName>
    <definedName name="D1_Participants13YOA">#REF!</definedName>
    <definedName name="D1_Participants13YOOB">#REF!</definedName>
    <definedName name="D1_Participants13YOOG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50" i="1" l="1"/>
  <c r="P350" i="1"/>
  <c r="V349" i="1"/>
  <c r="P349" i="1"/>
  <c r="V348" i="1"/>
  <c r="P348" i="1"/>
  <c r="V347" i="1"/>
  <c r="P347" i="1"/>
  <c r="V346" i="1"/>
  <c r="P346" i="1"/>
  <c r="V345" i="1"/>
  <c r="P345" i="1"/>
  <c r="V344" i="1"/>
  <c r="P344" i="1"/>
  <c r="V343" i="1"/>
  <c r="P343" i="1"/>
  <c r="V342" i="1"/>
  <c r="P342" i="1"/>
  <c r="V341" i="1"/>
  <c r="P341" i="1"/>
  <c r="V340" i="1"/>
  <c r="P340" i="1"/>
  <c r="V339" i="1"/>
  <c r="P339" i="1"/>
  <c r="V338" i="1"/>
  <c r="P338" i="1"/>
  <c r="V337" i="1"/>
  <c r="P337" i="1"/>
  <c r="V336" i="1"/>
  <c r="P336" i="1"/>
  <c r="V335" i="1"/>
  <c r="P335" i="1"/>
  <c r="V334" i="1"/>
  <c r="P334" i="1"/>
  <c r="V333" i="1"/>
  <c r="P333" i="1"/>
  <c r="V332" i="1"/>
  <c r="P332" i="1"/>
  <c r="V331" i="1"/>
  <c r="P331" i="1"/>
  <c r="V330" i="1"/>
  <c r="P330" i="1"/>
  <c r="V329" i="1"/>
  <c r="P329" i="1"/>
  <c r="V328" i="1"/>
  <c r="P328" i="1"/>
  <c r="V327" i="1"/>
  <c r="P327" i="1"/>
  <c r="V326" i="1"/>
  <c r="P326" i="1"/>
  <c r="V325" i="1"/>
  <c r="P325" i="1"/>
  <c r="V324" i="1"/>
  <c r="P324" i="1"/>
  <c r="V323" i="1"/>
  <c r="P323" i="1"/>
  <c r="V322" i="1"/>
  <c r="P322" i="1"/>
  <c r="V321" i="1"/>
  <c r="P321" i="1"/>
  <c r="A321" i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V320" i="1"/>
  <c r="P320" i="1"/>
  <c r="V319" i="1"/>
  <c r="P319" i="1"/>
  <c r="V318" i="1"/>
  <c r="P318" i="1"/>
  <c r="V317" i="1"/>
  <c r="P317" i="1"/>
  <c r="A317" i="1"/>
  <c r="A318" i="1" s="1"/>
  <c r="A319" i="1" s="1"/>
  <c r="A320" i="1" s="1"/>
  <c r="V316" i="1"/>
  <c r="P316" i="1"/>
  <c r="V315" i="1"/>
  <c r="P315" i="1"/>
  <c r="A315" i="1"/>
  <c r="A316" i="1" s="1"/>
  <c r="V314" i="1"/>
  <c r="P314" i="1"/>
  <c r="A314" i="1"/>
  <c r="V313" i="1"/>
  <c r="P313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D311" i="1"/>
  <c r="G308" i="1"/>
  <c r="D308" i="1"/>
  <c r="A308" i="1"/>
  <c r="V250" i="1"/>
  <c r="P250" i="1"/>
  <c r="V249" i="1"/>
  <c r="P249" i="1"/>
  <c r="V248" i="1"/>
  <c r="P248" i="1"/>
  <c r="V247" i="1"/>
  <c r="P247" i="1"/>
  <c r="V246" i="1"/>
  <c r="P246" i="1"/>
  <c r="V245" i="1"/>
  <c r="P245" i="1"/>
  <c r="V244" i="1"/>
  <c r="P244" i="1"/>
  <c r="V243" i="1"/>
  <c r="P243" i="1"/>
  <c r="V242" i="1"/>
  <c r="P242" i="1"/>
  <c r="V241" i="1"/>
  <c r="P241" i="1"/>
  <c r="V240" i="1"/>
  <c r="P240" i="1"/>
  <c r="V239" i="1"/>
  <c r="P239" i="1"/>
  <c r="V238" i="1"/>
  <c r="P238" i="1"/>
  <c r="V237" i="1"/>
  <c r="P237" i="1"/>
  <c r="V236" i="1"/>
  <c r="P236" i="1"/>
  <c r="V235" i="1"/>
  <c r="P235" i="1"/>
  <c r="V234" i="1"/>
  <c r="P234" i="1"/>
  <c r="V233" i="1"/>
  <c r="P233" i="1"/>
  <c r="V232" i="1"/>
  <c r="P232" i="1"/>
  <c r="V231" i="1"/>
  <c r="P231" i="1"/>
  <c r="V230" i="1"/>
  <c r="P230" i="1"/>
  <c r="V229" i="1"/>
  <c r="P229" i="1"/>
  <c r="V228" i="1"/>
  <c r="P228" i="1"/>
  <c r="V227" i="1"/>
  <c r="P227" i="1"/>
  <c r="V226" i="1"/>
  <c r="P226" i="1"/>
  <c r="V225" i="1"/>
  <c r="P225" i="1"/>
  <c r="V224" i="1"/>
  <c r="P224" i="1"/>
  <c r="V223" i="1"/>
  <c r="P223" i="1"/>
  <c r="V222" i="1"/>
  <c r="P222" i="1"/>
  <c r="V221" i="1"/>
  <c r="P221" i="1"/>
  <c r="V220" i="1"/>
  <c r="P220" i="1"/>
  <c r="V219" i="1"/>
  <c r="P219" i="1"/>
  <c r="V218" i="1"/>
  <c r="P218" i="1"/>
  <c r="A218" i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V217" i="1"/>
  <c r="P217" i="1"/>
  <c r="A217" i="1"/>
  <c r="V216" i="1"/>
  <c r="P216" i="1"/>
  <c r="V215" i="1"/>
  <c r="P215" i="1"/>
  <c r="V214" i="1"/>
  <c r="P214" i="1"/>
  <c r="A214" i="1"/>
  <c r="A215" i="1" s="1"/>
  <c r="A216" i="1" s="1"/>
  <c r="V213" i="1"/>
  <c r="P213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D212" i="1"/>
  <c r="D312" i="1" s="1"/>
  <c r="D211" i="1"/>
  <c r="A208" i="1" s="1"/>
  <c r="C209" i="1"/>
  <c r="C309" i="1" s="1"/>
  <c r="G208" i="1"/>
  <c r="V150" i="1"/>
  <c r="P150" i="1"/>
  <c r="V149" i="1"/>
  <c r="P149" i="1"/>
  <c r="V148" i="1"/>
  <c r="P148" i="1"/>
  <c r="V147" i="1"/>
  <c r="P147" i="1"/>
  <c r="V146" i="1"/>
  <c r="P146" i="1"/>
  <c r="V145" i="1"/>
  <c r="P145" i="1"/>
  <c r="V144" i="1"/>
  <c r="P144" i="1"/>
  <c r="V143" i="1"/>
  <c r="P143" i="1"/>
  <c r="V142" i="1"/>
  <c r="P142" i="1"/>
  <c r="V141" i="1"/>
  <c r="P141" i="1"/>
  <c r="V140" i="1"/>
  <c r="P140" i="1"/>
  <c r="V139" i="1"/>
  <c r="P139" i="1"/>
  <c r="V138" i="1"/>
  <c r="P138" i="1"/>
  <c r="V137" i="1"/>
  <c r="P137" i="1"/>
  <c r="V136" i="1"/>
  <c r="P136" i="1"/>
  <c r="V135" i="1"/>
  <c r="P135" i="1"/>
  <c r="V134" i="1"/>
  <c r="P134" i="1"/>
  <c r="V133" i="1"/>
  <c r="P133" i="1"/>
  <c r="V132" i="1"/>
  <c r="P132" i="1"/>
  <c r="V131" i="1"/>
  <c r="P131" i="1"/>
  <c r="V130" i="1"/>
  <c r="P130" i="1"/>
  <c r="V129" i="1"/>
  <c r="P129" i="1"/>
  <c r="V128" i="1"/>
  <c r="P128" i="1"/>
  <c r="V127" i="1"/>
  <c r="P127" i="1"/>
  <c r="V126" i="1"/>
  <c r="P126" i="1"/>
  <c r="V125" i="1"/>
  <c r="P125" i="1"/>
  <c r="V124" i="1"/>
  <c r="P124" i="1"/>
  <c r="V123" i="1"/>
  <c r="P123" i="1"/>
  <c r="V122" i="1"/>
  <c r="P122" i="1"/>
  <c r="V121" i="1"/>
  <c r="P121" i="1"/>
  <c r="V120" i="1"/>
  <c r="P120" i="1"/>
  <c r="V119" i="1"/>
  <c r="P119" i="1"/>
  <c r="V118" i="1"/>
  <c r="P118" i="1"/>
  <c r="V117" i="1"/>
  <c r="P117" i="1"/>
  <c r="V116" i="1"/>
  <c r="P116" i="1"/>
  <c r="V115" i="1"/>
  <c r="P115" i="1"/>
  <c r="A115" i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V114" i="1"/>
  <c r="P114" i="1"/>
  <c r="A114" i="1"/>
  <c r="V113" i="1"/>
  <c r="P113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G112" i="1"/>
  <c r="G212" i="1" s="1"/>
  <c r="G312" i="1" s="1"/>
  <c r="F112" i="1"/>
  <c r="F212" i="1" s="1"/>
  <c r="F312" i="1" s="1"/>
  <c r="E112" i="1"/>
  <c r="E212" i="1" s="1"/>
  <c r="E312" i="1" s="1"/>
  <c r="D112" i="1"/>
  <c r="C112" i="1"/>
  <c r="C212" i="1" s="1"/>
  <c r="C312" i="1" s="1"/>
  <c r="D111" i="1"/>
  <c r="C111" i="1"/>
  <c r="C211" i="1" s="1"/>
  <c r="C311" i="1" s="1"/>
  <c r="C110" i="1"/>
  <c r="C210" i="1" s="1"/>
  <c r="C310" i="1" s="1"/>
  <c r="C109" i="1"/>
  <c r="G108" i="1"/>
  <c r="F108" i="1"/>
  <c r="F208" i="1" s="1"/>
  <c r="F308" i="1" s="1"/>
  <c r="C108" i="1"/>
  <c r="C208" i="1" s="1"/>
  <c r="C308" i="1" s="1"/>
  <c r="V50" i="1"/>
  <c r="P50" i="1"/>
  <c r="V49" i="1"/>
  <c r="P49" i="1"/>
  <c r="V48" i="1"/>
  <c r="P48" i="1"/>
  <c r="V47" i="1"/>
  <c r="P47" i="1"/>
  <c r="V46" i="1"/>
  <c r="P46" i="1"/>
  <c r="V45" i="1"/>
  <c r="P45" i="1"/>
  <c r="V44" i="1"/>
  <c r="P44" i="1"/>
  <c r="V43" i="1"/>
  <c r="P43" i="1"/>
  <c r="V42" i="1"/>
  <c r="P42" i="1"/>
  <c r="V41" i="1"/>
  <c r="P41" i="1"/>
  <c r="V40" i="1"/>
  <c r="P40" i="1"/>
  <c r="V39" i="1"/>
  <c r="P39" i="1"/>
  <c r="V38" i="1"/>
  <c r="P38" i="1"/>
  <c r="V37" i="1"/>
  <c r="P37" i="1"/>
  <c r="V36" i="1"/>
  <c r="P36" i="1"/>
  <c r="V35" i="1"/>
  <c r="P35" i="1"/>
  <c r="V34" i="1"/>
  <c r="P34" i="1"/>
  <c r="V33" i="1"/>
  <c r="P33" i="1"/>
  <c r="V32" i="1"/>
  <c r="P32" i="1"/>
  <c r="V31" i="1"/>
  <c r="P31" i="1"/>
  <c r="V30" i="1"/>
  <c r="P30" i="1"/>
  <c r="V29" i="1"/>
  <c r="P29" i="1"/>
  <c r="V28" i="1"/>
  <c r="P28" i="1"/>
  <c r="V27" i="1"/>
  <c r="P27" i="1"/>
  <c r="V26" i="1"/>
  <c r="P26" i="1"/>
  <c r="V25" i="1"/>
  <c r="P25" i="1"/>
  <c r="V24" i="1"/>
  <c r="P24" i="1"/>
  <c r="V23" i="1"/>
  <c r="P23" i="1"/>
  <c r="V22" i="1"/>
  <c r="P22" i="1"/>
  <c r="V21" i="1"/>
  <c r="P21" i="1"/>
  <c r="V20" i="1"/>
  <c r="P20" i="1"/>
  <c r="V19" i="1"/>
  <c r="P19" i="1"/>
  <c r="V18" i="1"/>
  <c r="P18" i="1"/>
  <c r="V17" i="1"/>
  <c r="P17" i="1"/>
  <c r="V16" i="1"/>
  <c r="P16" i="1"/>
  <c r="V15" i="1"/>
  <c r="P15" i="1"/>
  <c r="V14" i="1"/>
  <c r="P14" i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V13" i="1"/>
  <c r="P13" i="1"/>
  <c r="D11" i="1"/>
  <c r="G8" i="1"/>
  <c r="D8" i="1"/>
  <c r="A8" i="1"/>
  <c r="A1" i="1"/>
  <c r="D5" i="1"/>
  <c r="G5" i="1"/>
  <c r="E6" i="1"/>
  <c r="H5" i="1"/>
  <c r="I6" i="1"/>
  <c r="I3" i="1"/>
  <c r="H6" i="1"/>
  <c r="H4" i="1"/>
  <c r="G4" i="1"/>
  <c r="I5" i="1"/>
  <c r="E4" i="1"/>
  <c r="D6" i="1"/>
  <c r="G6" i="1"/>
  <c r="E3" i="1"/>
  <c r="H3" i="1"/>
  <c r="I4" i="1"/>
  <c r="D4" i="1"/>
  <c r="G3" i="1"/>
  <c r="D3" i="1"/>
  <c r="E5" i="1"/>
  <c r="K213" i="1" l="1" a="1"/>
  <c r="K230" i="1" s="1"/>
  <c r="T213" i="1" a="1"/>
  <c r="T255" i="1" s="1"/>
  <c r="Q13" i="1" a="1"/>
  <c r="Q62" i="1" s="1"/>
  <c r="M213" i="1" a="1"/>
  <c r="M239" i="1" s="1"/>
  <c r="N213" i="1" a="1"/>
  <c r="N215" i="1" s="1"/>
  <c r="T313" i="1" a="1"/>
  <c r="T334" i="1" s="1"/>
  <c r="S13" i="1" a="1"/>
  <c r="S61" i="1" s="1"/>
  <c r="S113" i="1" a="1"/>
  <c r="S154" i="1" s="1"/>
  <c r="Q313" i="1" a="1"/>
  <c r="Q360" i="1" s="1"/>
  <c r="T13" i="1" a="1"/>
  <c r="T60" i="1" s="1"/>
  <c r="T113" i="1" a="1"/>
  <c r="T142" i="1" s="1"/>
  <c r="Q213" i="1" a="1"/>
  <c r="Q257" i="1" s="1"/>
  <c r="K13" i="1" a="1"/>
  <c r="K52" i="1" s="1"/>
  <c r="M113" i="1" a="1"/>
  <c r="M148" i="1" s="1"/>
  <c r="K313" i="1" a="1"/>
  <c r="K349" i="1" s="1"/>
  <c r="M13" i="1" a="1"/>
  <c r="M49" i="1" s="1"/>
  <c r="Q113" i="1" a="1"/>
  <c r="Q124" i="1" s="1"/>
  <c r="K113" i="1" a="1"/>
  <c r="K131" i="1" s="1"/>
  <c r="N113" i="1" a="1"/>
  <c r="N125" i="1" s="1"/>
  <c r="N313" i="1" a="1"/>
  <c r="N327" i="1" s="1"/>
  <c r="N13" i="1" a="1"/>
  <c r="M313" i="1" a="1"/>
  <c r="M332" i="1" s="1"/>
  <c r="S313" i="1" a="1"/>
  <c r="S345" i="1" s="1"/>
  <c r="S213" i="1" a="1"/>
  <c r="S230" i="1" s="1"/>
  <c r="D7" i="1"/>
  <c r="H2" i="1"/>
  <c r="I2" i="1"/>
  <c r="B213" i="1" a="1"/>
  <c r="B13" i="1" a="1"/>
  <c r="K29" i="1"/>
  <c r="K30" i="1"/>
  <c r="T17" i="1"/>
  <c r="T33" i="1"/>
  <c r="T49" i="1"/>
  <c r="K41" i="1"/>
  <c r="K20" i="1"/>
  <c r="K57" i="1"/>
  <c r="T19" i="1"/>
  <c r="T36" i="1"/>
  <c r="K23" i="1"/>
  <c r="K35" i="1"/>
  <c r="K47" i="1"/>
  <c r="K59" i="1"/>
  <c r="T21" i="1"/>
  <c r="T53" i="1"/>
  <c r="K45" i="1"/>
  <c r="T18" i="1"/>
  <c r="K46" i="1"/>
  <c r="K58" i="1"/>
  <c r="K13" i="1"/>
  <c r="K24" i="1"/>
  <c r="K36" i="1"/>
  <c r="T23" i="1"/>
  <c r="T38" i="1"/>
  <c r="K42" i="1"/>
  <c r="K17" i="1"/>
  <c r="T47" i="1"/>
  <c r="T62" i="1"/>
  <c r="D108" i="1"/>
  <c r="A108" i="1"/>
  <c r="B113" i="1" s="1" a="1"/>
  <c r="K19" i="1"/>
  <c r="K31" i="1"/>
  <c r="K56" i="1"/>
  <c r="K21" i="1"/>
  <c r="K49" i="1"/>
  <c r="T55" i="1"/>
  <c r="K14" i="1"/>
  <c r="K26" i="1"/>
  <c r="K38" i="1"/>
  <c r="K50" i="1"/>
  <c r="K62" i="1"/>
  <c r="T25" i="1"/>
  <c r="T41" i="1"/>
  <c r="T57" i="1"/>
  <c r="T40" i="1"/>
  <c r="K15" i="1"/>
  <c r="K39" i="1"/>
  <c r="K51" i="1"/>
  <c r="T59" i="1"/>
  <c r="T13" i="1"/>
  <c r="T28" i="1"/>
  <c r="T51" i="1"/>
  <c r="T39" i="1"/>
  <c r="T27" i="1"/>
  <c r="T58" i="1"/>
  <c r="T44" i="1"/>
  <c r="T32" i="1"/>
  <c r="T20" i="1"/>
  <c r="T29" i="1"/>
  <c r="T45" i="1"/>
  <c r="T61" i="1"/>
  <c r="D208" i="1"/>
  <c r="K257" i="1"/>
  <c r="K245" i="1"/>
  <c r="K233" i="1"/>
  <c r="K221" i="1"/>
  <c r="K259" i="1"/>
  <c r="K246" i="1"/>
  <c r="K232" i="1"/>
  <c r="K219" i="1"/>
  <c r="K229" i="1"/>
  <c r="K216" i="1"/>
  <c r="K228" i="1"/>
  <c r="K244" i="1"/>
  <c r="K261" i="1"/>
  <c r="T233" i="1"/>
  <c r="T251" i="1"/>
  <c r="T239" i="1"/>
  <c r="T227" i="1"/>
  <c r="T250" i="1"/>
  <c r="T238" i="1"/>
  <c r="T226" i="1"/>
  <c r="T214" i="1"/>
  <c r="T249" i="1"/>
  <c r="T235" i="1"/>
  <c r="T221" i="1"/>
  <c r="T260" i="1"/>
  <c r="T246" i="1"/>
  <c r="T232" i="1"/>
  <c r="T242" i="1"/>
  <c r="T228" i="1"/>
  <c r="T213" i="1"/>
  <c r="T253" i="1"/>
  <c r="T237" i="1"/>
  <c r="T223" i="1"/>
  <c r="T234" i="1"/>
  <c r="T257" i="1"/>
  <c r="T217" i="1"/>
  <c r="T240" i="1"/>
  <c r="T259" i="1"/>
  <c r="K250" i="1"/>
  <c r="T219" i="1"/>
  <c r="T241" i="1"/>
  <c r="T261" i="1"/>
  <c r="K222" i="1"/>
  <c r="K237" i="1"/>
  <c r="K252" i="1"/>
  <c r="T222" i="1"/>
  <c r="T244" i="1"/>
  <c r="K223" i="1"/>
  <c r="K238" i="1"/>
  <c r="K253" i="1"/>
  <c r="T224" i="1"/>
  <c r="T245" i="1"/>
  <c r="K224" i="1"/>
  <c r="K239" i="1"/>
  <c r="K254" i="1"/>
  <c r="T225" i="1"/>
  <c r="T247" i="1"/>
  <c r="B313" i="1" a="1"/>
  <c r="K213" i="1"/>
  <c r="K227" i="1"/>
  <c r="K243" i="1"/>
  <c r="K260" i="1"/>
  <c r="T231" i="1"/>
  <c r="T254" i="1"/>
  <c r="Q232" i="1"/>
  <c r="Q220" i="1"/>
  <c r="Q226" i="1"/>
  <c r="Q239" i="1"/>
  <c r="Q253" i="1"/>
  <c r="M254" i="1"/>
  <c r="M242" i="1"/>
  <c r="M230" i="1"/>
  <c r="M218" i="1"/>
  <c r="M226" i="1"/>
  <c r="Q216" i="1"/>
  <c r="Q242" i="1"/>
  <c r="Q258" i="1"/>
  <c r="M231" i="1"/>
  <c r="M244" i="1"/>
  <c r="M257" i="1"/>
  <c r="Q221" i="1"/>
  <c r="Q234" i="1"/>
  <c r="Q262" i="1"/>
  <c r="M247" i="1"/>
  <c r="M260" i="1"/>
  <c r="Q237" i="1"/>
  <c r="Q251" i="1"/>
  <c r="K360" i="1" l="1"/>
  <c r="M143" i="1"/>
  <c r="Q47" i="1"/>
  <c r="Q59" i="1"/>
  <c r="M132" i="1"/>
  <c r="Q45" i="1"/>
  <c r="K348" i="1"/>
  <c r="M161" i="1"/>
  <c r="M124" i="1"/>
  <c r="M137" i="1"/>
  <c r="M127" i="1"/>
  <c r="Q32" i="1"/>
  <c r="Q44" i="1"/>
  <c r="M150" i="1"/>
  <c r="Q57" i="1"/>
  <c r="T143" i="1"/>
  <c r="M121" i="1"/>
  <c r="T113" i="1"/>
  <c r="Q51" i="1"/>
  <c r="Q19" i="1"/>
  <c r="Q38" i="1"/>
  <c r="Q15" i="1"/>
  <c r="M113" i="1"/>
  <c r="Q61" i="1"/>
  <c r="Q60" i="1"/>
  <c r="M152" i="1"/>
  <c r="K337" i="1"/>
  <c r="Q35" i="1"/>
  <c r="Q21" i="1"/>
  <c r="K325" i="1"/>
  <c r="T118" i="1"/>
  <c r="Q20" i="1"/>
  <c r="M149" i="1"/>
  <c r="Q33" i="1"/>
  <c r="T156" i="1"/>
  <c r="M120" i="1"/>
  <c r="Q18" i="1"/>
  <c r="M140" i="1"/>
  <c r="K324" i="1"/>
  <c r="T141" i="1"/>
  <c r="T140" i="1"/>
  <c r="Q46" i="1"/>
  <c r="Q16" i="1"/>
  <c r="Q42" i="1"/>
  <c r="K313" i="1"/>
  <c r="T116" i="1"/>
  <c r="M141" i="1"/>
  <c r="Q48" i="1"/>
  <c r="Q31" i="1"/>
  <c r="Q58" i="1"/>
  <c r="M130" i="1"/>
  <c r="Q28" i="1"/>
  <c r="K40" i="1"/>
  <c r="K336" i="1"/>
  <c r="Q30" i="1"/>
  <c r="Q56" i="1"/>
  <c r="K359" i="1"/>
  <c r="T129" i="1"/>
  <c r="M123" i="1"/>
  <c r="M158" i="1"/>
  <c r="Q17" i="1"/>
  <c r="Q29" i="1"/>
  <c r="M142" i="1"/>
  <c r="Q14" i="1"/>
  <c r="T157" i="1"/>
  <c r="T155" i="1"/>
  <c r="Q34" i="1"/>
  <c r="M154" i="1"/>
  <c r="Q26" i="1"/>
  <c r="T128" i="1"/>
  <c r="T124" i="1"/>
  <c r="T152" i="1"/>
  <c r="Q36" i="1"/>
  <c r="M155" i="1"/>
  <c r="M151" i="1"/>
  <c r="M133" i="1"/>
  <c r="Q50" i="1"/>
  <c r="T160" i="1"/>
  <c r="T123" i="1"/>
  <c r="Q22" i="1"/>
  <c r="Q49" i="1"/>
  <c r="Q43" i="1"/>
  <c r="M134" i="1"/>
  <c r="M131" i="1"/>
  <c r="S23" i="1"/>
  <c r="T331" i="1"/>
  <c r="N250" i="1"/>
  <c r="T343" i="1"/>
  <c r="N233" i="1"/>
  <c r="N249" i="1"/>
  <c r="T348" i="1"/>
  <c r="T355" i="1"/>
  <c r="M23" i="1"/>
  <c r="N216" i="1"/>
  <c r="K248" i="1"/>
  <c r="N239" i="1"/>
  <c r="T339" i="1"/>
  <c r="M19" i="1"/>
  <c r="N253" i="1"/>
  <c r="T324" i="1"/>
  <c r="M25" i="1"/>
  <c r="M59" i="1"/>
  <c r="N236" i="1"/>
  <c r="T328" i="1"/>
  <c r="M41" i="1"/>
  <c r="K335" i="1"/>
  <c r="M217" i="1"/>
  <c r="N241" i="1"/>
  <c r="T325" i="1"/>
  <c r="T340" i="1"/>
  <c r="T321" i="1"/>
  <c r="M29" i="1"/>
  <c r="M57" i="1"/>
  <c r="M56" i="1"/>
  <c r="K323" i="1"/>
  <c r="S42" i="1"/>
  <c r="N219" i="1"/>
  <c r="T349" i="1"/>
  <c r="T352" i="1"/>
  <c r="T333" i="1"/>
  <c r="M17" i="1"/>
  <c r="M33" i="1"/>
  <c r="M44" i="1"/>
  <c r="M162" i="1"/>
  <c r="K217" i="1"/>
  <c r="T316" i="1"/>
  <c r="K347" i="1"/>
  <c r="T359" i="1"/>
  <c r="S30" i="1"/>
  <c r="N232" i="1"/>
  <c r="T326" i="1"/>
  <c r="T317" i="1"/>
  <c r="T345" i="1"/>
  <c r="M34" i="1"/>
  <c r="M27" i="1"/>
  <c r="M21" i="1"/>
  <c r="M54" i="1"/>
  <c r="K262" i="1"/>
  <c r="T315" i="1"/>
  <c r="T319" i="1"/>
  <c r="M22" i="1"/>
  <c r="M31" i="1"/>
  <c r="M38" i="1"/>
  <c r="S18" i="1"/>
  <c r="N245" i="1"/>
  <c r="T350" i="1"/>
  <c r="T329" i="1"/>
  <c r="T357" i="1"/>
  <c r="M52" i="1"/>
  <c r="M42" i="1"/>
  <c r="M30" i="1"/>
  <c r="M62" i="1"/>
  <c r="K231" i="1"/>
  <c r="N227" i="1"/>
  <c r="T356" i="1"/>
  <c r="T337" i="1"/>
  <c r="S49" i="1"/>
  <c r="S59" i="1"/>
  <c r="N258" i="1"/>
  <c r="T313" i="1"/>
  <c r="T341" i="1"/>
  <c r="T346" i="1"/>
  <c r="N244" i="1"/>
  <c r="M28" i="1"/>
  <c r="M61" i="1"/>
  <c r="M18" i="1"/>
  <c r="M50" i="1"/>
  <c r="N243" i="1"/>
  <c r="T344" i="1"/>
  <c r="T327" i="1"/>
  <c r="N235" i="1"/>
  <c r="T360" i="1"/>
  <c r="T342" i="1"/>
  <c r="M48" i="1"/>
  <c r="M55" i="1"/>
  <c r="N225" i="1"/>
  <c r="N255" i="1"/>
  <c r="T335" i="1"/>
  <c r="T320" i="1"/>
  <c r="N248" i="1"/>
  <c r="T314" i="1"/>
  <c r="T354" i="1"/>
  <c r="M43" i="1"/>
  <c r="M37" i="1"/>
  <c r="N260" i="1"/>
  <c r="T351" i="1"/>
  <c r="S37" i="1"/>
  <c r="S35" i="1"/>
  <c r="N222" i="1"/>
  <c r="T336" i="1"/>
  <c r="T353" i="1"/>
  <c r="T358" i="1"/>
  <c r="M60" i="1"/>
  <c r="M16" i="1"/>
  <c r="M26" i="1"/>
  <c r="Q348" i="1"/>
  <c r="K118" i="1"/>
  <c r="S158" i="1"/>
  <c r="K141" i="1"/>
  <c r="S114" i="1"/>
  <c r="Q324" i="1"/>
  <c r="Q358" i="1"/>
  <c r="S144" i="1"/>
  <c r="K153" i="1"/>
  <c r="S128" i="1"/>
  <c r="Q313" i="1"/>
  <c r="Q346" i="1"/>
  <c r="K152" i="1"/>
  <c r="S123" i="1"/>
  <c r="K119" i="1"/>
  <c r="S119" i="1"/>
  <c r="S117" i="1"/>
  <c r="S141" i="1"/>
  <c r="Q334" i="1"/>
  <c r="K156" i="1"/>
  <c r="K116" i="1"/>
  <c r="S116" i="1"/>
  <c r="S147" i="1"/>
  <c r="K150" i="1"/>
  <c r="K113" i="1"/>
  <c r="K117" i="1"/>
  <c r="K134" i="1"/>
  <c r="K157" i="1"/>
  <c r="K130" i="1"/>
  <c r="K128" i="1"/>
  <c r="K151" i="1"/>
  <c r="K145" i="1"/>
  <c r="K149" i="1"/>
  <c r="S155" i="1"/>
  <c r="S122" i="1"/>
  <c r="S138" i="1"/>
  <c r="S129" i="1"/>
  <c r="S113" i="1"/>
  <c r="S162" i="1"/>
  <c r="S149" i="1"/>
  <c r="S133" i="1"/>
  <c r="S148" i="1"/>
  <c r="K135" i="1"/>
  <c r="K159" i="1"/>
  <c r="K121" i="1"/>
  <c r="S146" i="1"/>
  <c r="Q315" i="1"/>
  <c r="Q323" i="1"/>
  <c r="K140" i="1"/>
  <c r="S153" i="1"/>
  <c r="S143" i="1"/>
  <c r="K133" i="1"/>
  <c r="S160" i="1"/>
  <c r="Q335" i="1"/>
  <c r="S137" i="1"/>
  <c r="S139" i="1"/>
  <c r="Q361" i="1"/>
  <c r="N149" i="1"/>
  <c r="K123" i="1"/>
  <c r="S145" i="1"/>
  <c r="S121" i="1"/>
  <c r="K124" i="1"/>
  <c r="S120" i="1"/>
  <c r="S156" i="1"/>
  <c r="K138" i="1"/>
  <c r="S126" i="1"/>
  <c r="K132" i="1"/>
  <c r="K143" i="1"/>
  <c r="S135" i="1"/>
  <c r="S115" i="1"/>
  <c r="K114" i="1"/>
  <c r="K155" i="1"/>
  <c r="K127" i="1"/>
  <c r="S127" i="1"/>
  <c r="Q337" i="1"/>
  <c r="N137" i="1"/>
  <c r="K147" i="1"/>
  <c r="K136" i="1"/>
  <c r="S134" i="1"/>
  <c r="Q325" i="1"/>
  <c r="K154" i="1"/>
  <c r="K148" i="1"/>
  <c r="S125" i="1"/>
  <c r="K120" i="1"/>
  <c r="S118" i="1"/>
  <c r="S124" i="1"/>
  <c r="K137" i="1"/>
  <c r="K115" i="1"/>
  <c r="K129" i="1"/>
  <c r="K160" i="1"/>
  <c r="S140" i="1"/>
  <c r="Q359" i="1"/>
  <c r="Q327" i="1"/>
  <c r="Q322" i="1"/>
  <c r="Q339" i="1"/>
  <c r="K249" i="1"/>
  <c r="T230" i="1"/>
  <c r="K236" i="1"/>
  <c r="T216" i="1"/>
  <c r="K220" i="1"/>
  <c r="T229" i="1"/>
  <c r="K251" i="1"/>
  <c r="T243" i="1"/>
  <c r="K61" i="1"/>
  <c r="T16" i="1"/>
  <c r="T30" i="1"/>
  <c r="M136" i="1"/>
  <c r="K34" i="1"/>
  <c r="M153" i="1"/>
  <c r="M114" i="1"/>
  <c r="M145" i="1"/>
  <c r="M234" i="1"/>
  <c r="M252" i="1"/>
  <c r="Q256" i="1"/>
  <c r="T161" i="1"/>
  <c r="N238" i="1"/>
  <c r="N237" i="1"/>
  <c r="T136" i="1"/>
  <c r="T126" i="1"/>
  <c r="K235" i="1"/>
  <c r="N231" i="1"/>
  <c r="T323" i="1"/>
  <c r="T338" i="1"/>
  <c r="T318" i="1"/>
  <c r="T322" i="1"/>
  <c r="T256" i="1"/>
  <c r="T262" i="1"/>
  <c r="K242" i="1"/>
  <c r="T56" i="1"/>
  <c r="K16" i="1"/>
  <c r="T14" i="1"/>
  <c r="K60" i="1"/>
  <c r="M135" i="1"/>
  <c r="M126" i="1"/>
  <c r="M157" i="1"/>
  <c r="M221" i="1"/>
  <c r="Q245" i="1"/>
  <c r="T132" i="1"/>
  <c r="N221" i="1"/>
  <c r="N220" i="1"/>
  <c r="T148" i="1"/>
  <c r="K218" i="1"/>
  <c r="N228" i="1"/>
  <c r="T347" i="1"/>
  <c r="T362" i="1"/>
  <c r="T330" i="1"/>
  <c r="T218" i="1"/>
  <c r="T215" i="1"/>
  <c r="K255" i="1"/>
  <c r="T46" i="1"/>
  <c r="M159" i="1"/>
  <c r="M36" i="1"/>
  <c r="M35" i="1"/>
  <c r="M46" i="1"/>
  <c r="M40" i="1"/>
  <c r="M14" i="1"/>
  <c r="K48" i="1"/>
  <c r="T50" i="1"/>
  <c r="M117" i="1"/>
  <c r="M20" i="1"/>
  <c r="M138" i="1"/>
  <c r="K53" i="1"/>
  <c r="K241" i="1"/>
  <c r="T236" i="1"/>
  <c r="K234" i="1"/>
  <c r="K225" i="1"/>
  <c r="T248" i="1"/>
  <c r="K240" i="1"/>
  <c r="K256" i="1"/>
  <c r="T220" i="1"/>
  <c r="K214" i="1"/>
  <c r="K226" i="1"/>
  <c r="T252" i="1"/>
  <c r="K247" i="1"/>
  <c r="K258" i="1"/>
  <c r="T258" i="1"/>
  <c r="K215" i="1"/>
  <c r="N58" i="1"/>
  <c r="N47" i="1"/>
  <c r="N16" i="1"/>
  <c r="N50" i="1"/>
  <c r="N17" i="1"/>
  <c r="N52" i="1"/>
  <c r="N30" i="1"/>
  <c r="N23" i="1"/>
  <c r="N32" i="1"/>
  <c r="N13" i="1"/>
  <c r="N29" i="1"/>
  <c r="N42" i="1"/>
  <c r="N24" i="1"/>
  <c r="N44" i="1"/>
  <c r="N31" i="1"/>
  <c r="S356" i="1"/>
  <c r="N319" i="1"/>
  <c r="S242" i="1"/>
  <c r="N57" i="1"/>
  <c r="Q145" i="1"/>
  <c r="N39" i="1"/>
  <c r="S236" i="1"/>
  <c r="S321" i="1"/>
  <c r="Q137" i="1"/>
  <c r="Q159" i="1"/>
  <c r="N61" i="1"/>
  <c r="Q141" i="1"/>
  <c r="S233" i="1"/>
  <c r="N33" i="1"/>
  <c r="N19" i="1"/>
  <c r="N37" i="1"/>
  <c r="Q149" i="1"/>
  <c r="M325" i="1"/>
  <c r="S343" i="1"/>
  <c r="S239" i="1"/>
  <c r="N55" i="1"/>
  <c r="Q134" i="1"/>
  <c r="S358" i="1"/>
  <c r="S331" i="1"/>
  <c r="N360" i="1"/>
  <c r="N332" i="1"/>
  <c r="S213" i="1"/>
  <c r="Q126" i="1"/>
  <c r="S346" i="1"/>
  <c r="N358" i="1"/>
  <c r="S234" i="1"/>
  <c r="S214" i="1"/>
  <c r="Q113" i="1"/>
  <c r="Q139" i="1"/>
  <c r="N40" i="1"/>
  <c r="Q151" i="1"/>
  <c r="N59" i="1"/>
  <c r="M357" i="1"/>
  <c r="S256" i="1"/>
  <c r="S258" i="1"/>
  <c r="S257" i="1"/>
  <c r="Q125" i="1"/>
  <c r="Q118" i="1"/>
  <c r="N28" i="1"/>
  <c r="Q132" i="1"/>
  <c r="N347" i="1"/>
  <c r="N352" i="1"/>
  <c r="N316" i="1"/>
  <c r="N351" i="1"/>
  <c r="N315" i="1"/>
  <c r="N348" i="1"/>
  <c r="N345" i="1"/>
  <c r="N313" i="1"/>
  <c r="N328" i="1"/>
  <c r="N339" i="1"/>
  <c r="N337" i="1"/>
  <c r="N335" i="1"/>
  <c r="N336" i="1"/>
  <c r="N323" i="1"/>
  <c r="N362" i="1"/>
  <c r="N326" i="1"/>
  <c r="N359" i="1"/>
  <c r="N356" i="1"/>
  <c r="N320" i="1"/>
  <c r="N334" i="1"/>
  <c r="N329" i="1"/>
  <c r="N343" i="1"/>
  <c r="N349" i="1"/>
  <c r="N314" i="1"/>
  <c r="N338" i="1"/>
  <c r="N325" i="1"/>
  <c r="N340" i="1"/>
  <c r="S322" i="1"/>
  <c r="S219" i="1"/>
  <c r="Q114" i="1"/>
  <c r="Q133" i="1"/>
  <c r="N54" i="1"/>
  <c r="N53" i="1"/>
  <c r="S237" i="1"/>
  <c r="M320" i="1"/>
  <c r="S248" i="1"/>
  <c r="Q160" i="1"/>
  <c r="N36" i="1"/>
  <c r="M349" i="1"/>
  <c r="S249" i="1"/>
  <c r="N27" i="1"/>
  <c r="M337" i="1"/>
  <c r="N355" i="1"/>
  <c r="Q120" i="1"/>
  <c r="S337" i="1"/>
  <c r="N317" i="1"/>
  <c r="S325" i="1"/>
  <c r="N341" i="1"/>
  <c r="M345" i="1"/>
  <c r="S333" i="1"/>
  <c r="S235" i="1"/>
  <c r="S250" i="1"/>
  <c r="S344" i="1"/>
  <c r="N331" i="1"/>
  <c r="S231" i="1"/>
  <c r="S254" i="1"/>
  <c r="N45" i="1"/>
  <c r="N43" i="1"/>
  <c r="S320" i="1"/>
  <c r="S225" i="1"/>
  <c r="S319" i="1"/>
  <c r="N333" i="1"/>
  <c r="M346" i="1"/>
  <c r="N324" i="1"/>
  <c r="S360" i="1"/>
  <c r="M334" i="1"/>
  <c r="N357" i="1"/>
  <c r="N353" i="1"/>
  <c r="S217" i="1"/>
  <c r="N46" i="1"/>
  <c r="N49" i="1"/>
  <c r="Q130" i="1"/>
  <c r="N51" i="1"/>
  <c r="N321" i="1"/>
  <c r="S220" i="1"/>
  <c r="S238" i="1"/>
  <c r="N34" i="1"/>
  <c r="N62" i="1"/>
  <c r="Q128" i="1"/>
  <c r="Q142" i="1"/>
  <c r="N18" i="1"/>
  <c r="N15" i="1"/>
  <c r="N41" i="1"/>
  <c r="S324" i="1"/>
  <c r="M321" i="1"/>
  <c r="N344" i="1"/>
  <c r="N330" i="1"/>
  <c r="S240" i="1"/>
  <c r="S232" i="1"/>
  <c r="S253" i="1"/>
  <c r="N22" i="1"/>
  <c r="Q158" i="1"/>
  <c r="N38" i="1"/>
  <c r="Q157" i="1"/>
  <c r="Q154" i="1"/>
  <c r="N35" i="1"/>
  <c r="Q153" i="1"/>
  <c r="Q123" i="1"/>
  <c r="Q122" i="1"/>
  <c r="Q119" i="1"/>
  <c r="Q161" i="1"/>
  <c r="Q144" i="1"/>
  <c r="Q146" i="1"/>
  <c r="Q138" i="1"/>
  <c r="Q147" i="1"/>
  <c r="Q127" i="1"/>
  <c r="Q152" i="1"/>
  <c r="Q143" i="1"/>
  <c r="Q117" i="1"/>
  <c r="Q162" i="1"/>
  <c r="Q155" i="1"/>
  <c r="Q148" i="1"/>
  <c r="Q140" i="1"/>
  <c r="S336" i="1"/>
  <c r="M322" i="1"/>
  <c r="M333" i="1"/>
  <c r="N361" i="1"/>
  <c r="N318" i="1"/>
  <c r="S241" i="1"/>
  <c r="N25" i="1"/>
  <c r="S357" i="1"/>
  <c r="M356" i="1"/>
  <c r="N342" i="1"/>
  <c r="S262" i="1"/>
  <c r="S246" i="1"/>
  <c r="S218" i="1"/>
  <c r="Q136" i="1"/>
  <c r="N56" i="1"/>
  <c r="N26" i="1"/>
  <c r="Q116" i="1"/>
  <c r="N60" i="1"/>
  <c r="Q150" i="1"/>
  <c r="N322" i="1"/>
  <c r="Q121" i="1"/>
  <c r="S252" i="1"/>
  <c r="N21" i="1"/>
  <c r="Q156" i="1"/>
  <c r="S349" i="1"/>
  <c r="N350" i="1"/>
  <c r="N346" i="1"/>
  <c r="S255" i="1"/>
  <c r="S223" i="1"/>
  <c r="Q135" i="1"/>
  <c r="S245" i="1"/>
  <c r="N354" i="1"/>
  <c r="S224" i="1"/>
  <c r="S221" i="1"/>
  <c r="Q115" i="1"/>
  <c r="N20" i="1"/>
  <c r="N14" i="1"/>
  <c r="Q131" i="1"/>
  <c r="N48" i="1"/>
  <c r="Q129" i="1"/>
  <c r="S259" i="1"/>
  <c r="S243" i="1"/>
  <c r="S229" i="1"/>
  <c r="S260" i="1"/>
  <c r="S251" i="1"/>
  <c r="S215" i="1"/>
  <c r="S244" i="1"/>
  <c r="S216" i="1"/>
  <c r="S226" i="1"/>
  <c r="S222" i="1"/>
  <c r="S227" i="1"/>
  <c r="S228" i="1"/>
  <c r="S261" i="1"/>
  <c r="S247" i="1"/>
  <c r="S361" i="1"/>
  <c r="S362" i="1"/>
  <c r="S338" i="1"/>
  <c r="S314" i="1"/>
  <c r="S359" i="1"/>
  <c r="S335" i="1"/>
  <c r="S354" i="1"/>
  <c r="S330" i="1"/>
  <c r="S353" i="1"/>
  <c r="S329" i="1"/>
  <c r="S352" i="1"/>
  <c r="S328" i="1"/>
  <c r="S342" i="1"/>
  <c r="S316" i="1"/>
  <c r="S351" i="1"/>
  <c r="S327" i="1"/>
  <c r="S350" i="1"/>
  <c r="S326" i="1"/>
  <c r="S318" i="1"/>
  <c r="S347" i="1"/>
  <c r="S323" i="1"/>
  <c r="S341" i="1"/>
  <c r="S317" i="1"/>
  <c r="S340" i="1"/>
  <c r="S339" i="1"/>
  <c r="S315" i="1"/>
  <c r="S355" i="1"/>
  <c r="S313" i="1"/>
  <c r="S332" i="1"/>
  <c r="S334" i="1"/>
  <c r="S348" i="1"/>
  <c r="M361" i="1"/>
  <c r="M350" i="1"/>
  <c r="M330" i="1"/>
  <c r="M314" i="1"/>
  <c r="M348" i="1"/>
  <c r="M329" i="1"/>
  <c r="M347" i="1"/>
  <c r="M328" i="1"/>
  <c r="M313" i="1"/>
  <c r="M343" i="1"/>
  <c r="M327" i="1"/>
  <c r="M338" i="1"/>
  <c r="M362" i="1"/>
  <c r="M342" i="1"/>
  <c r="M326" i="1"/>
  <c r="M318" i="1"/>
  <c r="M352" i="1"/>
  <c r="M360" i="1"/>
  <c r="M341" i="1"/>
  <c r="M324" i="1"/>
  <c r="M355" i="1"/>
  <c r="M339" i="1"/>
  <c r="M319" i="1"/>
  <c r="M359" i="1"/>
  <c r="M340" i="1"/>
  <c r="M323" i="1"/>
  <c r="M316" i="1"/>
  <c r="M353" i="1"/>
  <c r="M336" i="1"/>
  <c r="M317" i="1"/>
  <c r="M335" i="1"/>
  <c r="M351" i="1"/>
  <c r="M331" i="1"/>
  <c r="M315" i="1"/>
  <c r="M354" i="1"/>
  <c r="M358" i="1"/>
  <c r="M344" i="1"/>
  <c r="Q351" i="1"/>
  <c r="Q343" i="1"/>
  <c r="Q321" i="1"/>
  <c r="Q330" i="1"/>
  <c r="Q342" i="1"/>
  <c r="Q320" i="1"/>
  <c r="Q362" i="1"/>
  <c r="Q341" i="1"/>
  <c r="Q319" i="1"/>
  <c r="Q357" i="1"/>
  <c r="Q340" i="1"/>
  <c r="Q318" i="1"/>
  <c r="Q352" i="1"/>
  <c r="Q356" i="1"/>
  <c r="Q338" i="1"/>
  <c r="Q317" i="1"/>
  <c r="Q328" i="1"/>
  <c r="Q355" i="1"/>
  <c r="Q333" i="1"/>
  <c r="Q316" i="1"/>
  <c r="Q354" i="1"/>
  <c r="Q332" i="1"/>
  <c r="Q314" i="1"/>
  <c r="Q353" i="1"/>
  <c r="Q331" i="1"/>
  <c r="Q350" i="1"/>
  <c r="Q329" i="1"/>
  <c r="Q345" i="1"/>
  <c r="Q344" i="1"/>
  <c r="Q326" i="1"/>
  <c r="S54" i="1"/>
  <c r="S56" i="1"/>
  <c r="S40" i="1"/>
  <c r="S24" i="1"/>
  <c r="S55" i="1"/>
  <c r="S39" i="1"/>
  <c r="S22" i="1"/>
  <c r="S53" i="1"/>
  <c r="S38" i="1"/>
  <c r="S21" i="1"/>
  <c r="S14" i="1"/>
  <c r="S52" i="1"/>
  <c r="S36" i="1"/>
  <c r="S20" i="1"/>
  <c r="S58" i="1"/>
  <c r="S27" i="1"/>
  <c r="S51" i="1"/>
  <c r="S34" i="1"/>
  <c r="S19" i="1"/>
  <c r="S13" i="1"/>
  <c r="S50" i="1"/>
  <c r="S33" i="1"/>
  <c r="S17" i="1"/>
  <c r="S48" i="1"/>
  <c r="S32" i="1"/>
  <c r="S16" i="1"/>
  <c r="S46" i="1"/>
  <c r="S31" i="1"/>
  <c r="S15" i="1"/>
  <c r="S62" i="1"/>
  <c r="S29" i="1"/>
  <c r="S43" i="1"/>
  <c r="S45" i="1"/>
  <c r="S60" i="1"/>
  <c r="S44" i="1"/>
  <c r="S28" i="1"/>
  <c r="S57" i="1"/>
  <c r="S41" i="1"/>
  <c r="S26" i="1"/>
  <c r="N261" i="1"/>
  <c r="N226" i="1"/>
  <c r="M144" i="1"/>
  <c r="T22" i="1"/>
  <c r="S131" i="1"/>
  <c r="S152" i="1"/>
  <c r="T42" i="1"/>
  <c r="M24" i="1"/>
  <c r="M139" i="1"/>
  <c r="M156" i="1"/>
  <c r="K25" i="1"/>
  <c r="K44" i="1"/>
  <c r="K55" i="1"/>
  <c r="M39" i="1"/>
  <c r="M119" i="1"/>
  <c r="T52" i="1"/>
  <c r="K22" i="1"/>
  <c r="M147" i="1"/>
  <c r="K33" i="1"/>
  <c r="M115" i="1"/>
  <c r="S161" i="1"/>
  <c r="M116" i="1"/>
  <c r="S136" i="1"/>
  <c r="S151" i="1"/>
  <c r="N161" i="1"/>
  <c r="N154" i="1"/>
  <c r="N141" i="1"/>
  <c r="N128" i="1"/>
  <c r="N115" i="1"/>
  <c r="N158" i="1"/>
  <c r="N153" i="1"/>
  <c r="N140" i="1"/>
  <c r="N127" i="1"/>
  <c r="N114" i="1"/>
  <c r="N130" i="1"/>
  <c r="N152" i="1"/>
  <c r="N139" i="1"/>
  <c r="N126" i="1"/>
  <c r="N145" i="1"/>
  <c r="N151" i="1"/>
  <c r="N138" i="1"/>
  <c r="N124" i="1"/>
  <c r="N113" i="1"/>
  <c r="N150" i="1"/>
  <c r="N136" i="1"/>
  <c r="N123" i="1"/>
  <c r="N117" i="1"/>
  <c r="N162" i="1"/>
  <c r="N148" i="1"/>
  <c r="N135" i="1"/>
  <c r="N122" i="1"/>
  <c r="N160" i="1"/>
  <c r="N147" i="1"/>
  <c r="N134" i="1"/>
  <c r="N121" i="1"/>
  <c r="N159" i="1"/>
  <c r="N146" i="1"/>
  <c r="N133" i="1"/>
  <c r="N120" i="1"/>
  <c r="N132" i="1"/>
  <c r="N119" i="1"/>
  <c r="N143" i="1"/>
  <c r="N157" i="1"/>
  <c r="N144" i="1"/>
  <c r="N131" i="1"/>
  <c r="N118" i="1"/>
  <c r="N156" i="1"/>
  <c r="N155" i="1"/>
  <c r="N142" i="1"/>
  <c r="N129" i="1"/>
  <c r="N116" i="1"/>
  <c r="Q336" i="1"/>
  <c r="Q244" i="1"/>
  <c r="T114" i="1"/>
  <c r="T127" i="1"/>
  <c r="S25" i="1"/>
  <c r="T138" i="1"/>
  <c r="N214" i="1"/>
  <c r="M125" i="1"/>
  <c r="T34" i="1"/>
  <c r="M160" i="1"/>
  <c r="S130" i="1"/>
  <c r="T26" i="1"/>
  <c r="M13" i="1"/>
  <c r="M58" i="1"/>
  <c r="M122" i="1"/>
  <c r="K32" i="1"/>
  <c r="K43" i="1"/>
  <c r="M51" i="1"/>
  <c r="T48" i="1"/>
  <c r="M53" i="1"/>
  <c r="S142" i="1"/>
  <c r="M128" i="1"/>
  <c r="S159" i="1"/>
  <c r="M15" i="1"/>
  <c r="S157" i="1"/>
  <c r="S150" i="1"/>
  <c r="K54" i="1"/>
  <c r="K146" i="1"/>
  <c r="K125" i="1"/>
  <c r="K122" i="1"/>
  <c r="K144" i="1"/>
  <c r="K162" i="1"/>
  <c r="K161" i="1"/>
  <c r="K158" i="1"/>
  <c r="K142" i="1"/>
  <c r="K126" i="1"/>
  <c r="K139" i="1"/>
  <c r="T361" i="1"/>
  <c r="T332" i="1"/>
  <c r="N262" i="1"/>
  <c r="N252" i="1"/>
  <c r="N213" i="1"/>
  <c r="N247" i="1"/>
  <c r="N246" i="1"/>
  <c r="N242" i="1"/>
  <c r="N224" i="1"/>
  <c r="N240" i="1"/>
  <c r="N234" i="1"/>
  <c r="N230" i="1"/>
  <c r="N259" i="1"/>
  <c r="N229" i="1"/>
  <c r="N223" i="1"/>
  <c r="N257" i="1"/>
  <c r="N217" i="1"/>
  <c r="M246" i="1"/>
  <c r="M228" i="1"/>
  <c r="M213" i="1"/>
  <c r="M262" i="1"/>
  <c r="M245" i="1"/>
  <c r="M227" i="1"/>
  <c r="M232" i="1"/>
  <c r="M261" i="1"/>
  <c r="M243" i="1"/>
  <c r="M225" i="1"/>
  <c r="M216" i="1"/>
  <c r="M259" i="1"/>
  <c r="M241" i="1"/>
  <c r="M224" i="1"/>
  <c r="M258" i="1"/>
  <c r="M240" i="1"/>
  <c r="M223" i="1"/>
  <c r="M251" i="1"/>
  <c r="M249" i="1"/>
  <c r="M256" i="1"/>
  <c r="M238" i="1"/>
  <c r="M222" i="1"/>
  <c r="M255" i="1"/>
  <c r="M237" i="1"/>
  <c r="M220" i="1"/>
  <c r="M253" i="1"/>
  <c r="M236" i="1"/>
  <c r="M219" i="1"/>
  <c r="M250" i="1"/>
  <c r="M233" i="1"/>
  <c r="M215" i="1"/>
  <c r="M214" i="1"/>
  <c r="M248" i="1"/>
  <c r="M229" i="1"/>
  <c r="M235" i="1"/>
  <c r="Q349" i="1"/>
  <c r="Q347" i="1"/>
  <c r="Q224" i="1"/>
  <c r="Q248" i="1"/>
  <c r="Q229" i="1"/>
  <c r="T146" i="1"/>
  <c r="N256" i="1"/>
  <c r="N218" i="1"/>
  <c r="S47" i="1"/>
  <c r="N254" i="1"/>
  <c r="N251" i="1"/>
  <c r="T15" i="1"/>
  <c r="T43" i="1"/>
  <c r="K27" i="1"/>
  <c r="K37" i="1"/>
  <c r="M47" i="1"/>
  <c r="T24" i="1"/>
  <c r="T31" i="1"/>
  <c r="M146" i="1"/>
  <c r="K28" i="1"/>
  <c r="K18" i="1"/>
  <c r="T54" i="1"/>
  <c r="M45" i="1"/>
  <c r="T37" i="1"/>
  <c r="M32" i="1"/>
  <c r="T35" i="1"/>
  <c r="M129" i="1"/>
  <c r="M118" i="1"/>
  <c r="S132" i="1"/>
  <c r="K361" i="1"/>
  <c r="K350" i="1"/>
  <c r="K332" i="1"/>
  <c r="K317" i="1"/>
  <c r="K346" i="1"/>
  <c r="K331" i="1"/>
  <c r="K316" i="1"/>
  <c r="K319" i="1"/>
  <c r="K345" i="1"/>
  <c r="K330" i="1"/>
  <c r="K315" i="1"/>
  <c r="K362" i="1"/>
  <c r="K344" i="1"/>
  <c r="K329" i="1"/>
  <c r="K314" i="1"/>
  <c r="K354" i="1"/>
  <c r="K321" i="1"/>
  <c r="K358" i="1"/>
  <c r="K343" i="1"/>
  <c r="K328" i="1"/>
  <c r="K352" i="1"/>
  <c r="K357" i="1"/>
  <c r="K342" i="1"/>
  <c r="K327" i="1"/>
  <c r="K355" i="1"/>
  <c r="K340" i="1"/>
  <c r="K322" i="1"/>
  <c r="K356" i="1"/>
  <c r="K341" i="1"/>
  <c r="K326" i="1"/>
  <c r="K353" i="1"/>
  <c r="K338" i="1"/>
  <c r="K320" i="1"/>
  <c r="K334" i="1"/>
  <c r="K351" i="1"/>
  <c r="K333" i="1"/>
  <c r="K318" i="1"/>
  <c r="K339" i="1"/>
  <c r="Q54" i="1"/>
  <c r="Q13" i="1"/>
  <c r="Q25" i="1"/>
  <c r="Q53" i="1"/>
  <c r="Q52" i="1"/>
  <c r="Q41" i="1"/>
  <c r="Q40" i="1"/>
  <c r="Q39" i="1"/>
  <c r="Q37" i="1"/>
  <c r="Q27" i="1"/>
  <c r="Q24" i="1"/>
  <c r="Q23" i="1"/>
  <c r="Q55" i="1"/>
  <c r="Q243" i="1"/>
  <c r="Q223" i="1"/>
  <c r="Q241" i="1"/>
  <c r="Q222" i="1"/>
  <c r="Q261" i="1"/>
  <c r="Q240" i="1"/>
  <c r="Q219" i="1"/>
  <c r="Q250" i="1"/>
  <c r="Q260" i="1"/>
  <c r="Q238" i="1"/>
  <c r="Q218" i="1"/>
  <c r="Q230" i="1"/>
  <c r="Q259" i="1"/>
  <c r="Q236" i="1"/>
  <c r="Q217" i="1"/>
  <c r="Q247" i="1"/>
  <c r="Q255" i="1"/>
  <c r="Q235" i="1"/>
  <c r="Q215" i="1"/>
  <c r="Q252" i="1"/>
  <c r="Q231" i="1"/>
  <c r="Q254" i="1"/>
  <c r="Q233" i="1"/>
  <c r="Q214" i="1"/>
  <c r="Q227" i="1"/>
  <c r="Q249" i="1"/>
  <c r="Q228" i="1"/>
  <c r="Q246" i="1"/>
  <c r="Q225" i="1"/>
  <c r="Q213" i="1"/>
  <c r="T154" i="1"/>
  <c r="T149" i="1"/>
  <c r="T122" i="1"/>
  <c r="T147" i="1"/>
  <c r="T121" i="1"/>
  <c r="T145" i="1"/>
  <c r="T120" i="1"/>
  <c r="T133" i="1"/>
  <c r="T144" i="1"/>
  <c r="T119" i="1"/>
  <c r="T130" i="1"/>
  <c r="T139" i="1"/>
  <c r="T117" i="1"/>
  <c r="T137" i="1"/>
  <c r="T115" i="1"/>
  <c r="T158" i="1"/>
  <c r="T162" i="1"/>
  <c r="T135" i="1"/>
  <c r="T159" i="1"/>
  <c r="T134" i="1"/>
  <c r="T153" i="1"/>
  <c r="T131" i="1"/>
  <c r="T150" i="1"/>
  <c r="T125" i="1"/>
  <c r="T151" i="1"/>
  <c r="B19" i="1"/>
  <c r="B54" i="1"/>
  <c r="B42" i="1"/>
  <c r="B30" i="1"/>
  <c r="B18" i="1"/>
  <c r="B53" i="1"/>
  <c r="B41" i="1"/>
  <c r="B29" i="1"/>
  <c r="B17" i="1"/>
  <c r="B52" i="1"/>
  <c r="B40" i="1"/>
  <c r="B28" i="1"/>
  <c r="B16" i="1"/>
  <c r="B59" i="1"/>
  <c r="B35" i="1"/>
  <c r="B58" i="1"/>
  <c r="B46" i="1"/>
  <c r="B34" i="1"/>
  <c r="B22" i="1"/>
  <c r="B32" i="1"/>
  <c r="B43" i="1"/>
  <c r="B45" i="1"/>
  <c r="B51" i="1"/>
  <c r="B39" i="1"/>
  <c r="B27" i="1"/>
  <c r="B15" i="1"/>
  <c r="B61" i="1"/>
  <c r="B49" i="1"/>
  <c r="B37" i="1"/>
  <c r="B25" i="1"/>
  <c r="B60" i="1"/>
  <c r="B24" i="1"/>
  <c r="B47" i="1"/>
  <c r="B62" i="1"/>
  <c r="B50" i="1"/>
  <c r="B38" i="1"/>
  <c r="B26" i="1"/>
  <c r="B14" i="1"/>
  <c r="B48" i="1"/>
  <c r="B36" i="1"/>
  <c r="B13" i="1"/>
  <c r="B23" i="1"/>
  <c r="B56" i="1"/>
  <c r="B20" i="1"/>
  <c r="B57" i="1"/>
  <c r="B33" i="1"/>
  <c r="B21" i="1"/>
  <c r="B44" i="1"/>
  <c r="B55" i="1"/>
  <c r="B31" i="1"/>
  <c r="B151" i="1"/>
  <c r="B139" i="1"/>
  <c r="B127" i="1"/>
  <c r="B115" i="1"/>
  <c r="B160" i="1"/>
  <c r="B148" i="1"/>
  <c r="B136" i="1"/>
  <c r="B124" i="1"/>
  <c r="B113" i="1"/>
  <c r="B158" i="1"/>
  <c r="B146" i="1"/>
  <c r="B134" i="1"/>
  <c r="B122" i="1"/>
  <c r="B156" i="1"/>
  <c r="B144" i="1"/>
  <c r="B132" i="1"/>
  <c r="B120" i="1"/>
  <c r="B155" i="1"/>
  <c r="B138" i="1"/>
  <c r="B119" i="1"/>
  <c r="B154" i="1"/>
  <c r="B137" i="1"/>
  <c r="B118" i="1"/>
  <c r="B153" i="1"/>
  <c r="B135" i="1"/>
  <c r="B117" i="1"/>
  <c r="B150" i="1"/>
  <c r="B114" i="1"/>
  <c r="B152" i="1"/>
  <c r="B133" i="1"/>
  <c r="B116" i="1"/>
  <c r="B131" i="1"/>
  <c r="B162" i="1"/>
  <c r="B143" i="1"/>
  <c r="B157" i="1"/>
  <c r="B140" i="1"/>
  <c r="B121" i="1"/>
  <c r="B149" i="1"/>
  <c r="B130" i="1"/>
  <c r="B126" i="1"/>
  <c r="B159" i="1"/>
  <c r="B123" i="1"/>
  <c r="B147" i="1"/>
  <c r="B129" i="1"/>
  <c r="B145" i="1"/>
  <c r="B128" i="1"/>
  <c r="B141" i="1"/>
  <c r="B161" i="1"/>
  <c r="B142" i="1"/>
  <c r="B125" i="1"/>
  <c r="B260" i="1"/>
  <c r="B248" i="1"/>
  <c r="B236" i="1"/>
  <c r="B224" i="1"/>
  <c r="B213" i="1"/>
  <c r="B257" i="1"/>
  <c r="B244" i="1"/>
  <c r="B231" i="1"/>
  <c r="B218" i="1"/>
  <c r="B254" i="1"/>
  <c r="B241" i="1"/>
  <c r="B228" i="1"/>
  <c r="B215" i="1"/>
  <c r="B247" i="1"/>
  <c r="B232" i="1"/>
  <c r="B216" i="1"/>
  <c r="B259" i="1"/>
  <c r="B243" i="1"/>
  <c r="B227" i="1"/>
  <c r="B258" i="1"/>
  <c r="B242" i="1"/>
  <c r="B226" i="1"/>
  <c r="B256" i="1"/>
  <c r="B240" i="1"/>
  <c r="B225" i="1"/>
  <c r="B253" i="1"/>
  <c r="B238" i="1"/>
  <c r="B222" i="1"/>
  <c r="B262" i="1"/>
  <c r="B234" i="1"/>
  <c r="B261" i="1"/>
  <c r="B233" i="1"/>
  <c r="B255" i="1"/>
  <c r="B230" i="1"/>
  <c r="B252" i="1"/>
  <c r="B229" i="1"/>
  <c r="B237" i="1"/>
  <c r="B251" i="1"/>
  <c r="B223" i="1"/>
  <c r="B250" i="1"/>
  <c r="B221" i="1"/>
  <c r="B249" i="1"/>
  <c r="B220" i="1"/>
  <c r="B246" i="1"/>
  <c r="B219" i="1"/>
  <c r="B245" i="1"/>
  <c r="B217" i="1"/>
  <c r="B239" i="1"/>
  <c r="B214" i="1"/>
  <c r="B235" i="1"/>
  <c r="B351" i="1"/>
  <c r="B339" i="1"/>
  <c r="B327" i="1"/>
  <c r="B315" i="1"/>
  <c r="B362" i="1"/>
  <c r="B350" i="1"/>
  <c r="B338" i="1"/>
  <c r="B326" i="1"/>
  <c r="B314" i="1"/>
  <c r="B360" i="1"/>
  <c r="B346" i="1"/>
  <c r="B332" i="1"/>
  <c r="B318" i="1"/>
  <c r="B359" i="1"/>
  <c r="B345" i="1"/>
  <c r="B331" i="1"/>
  <c r="B317" i="1"/>
  <c r="B357" i="1"/>
  <c r="B343" i="1"/>
  <c r="B329" i="1"/>
  <c r="B353" i="1"/>
  <c r="B337" i="1"/>
  <c r="B323" i="1"/>
  <c r="B348" i="1"/>
  <c r="B334" i="1"/>
  <c r="B320" i="1"/>
  <c r="B347" i="1"/>
  <c r="B322" i="1"/>
  <c r="B344" i="1"/>
  <c r="B321" i="1"/>
  <c r="B341" i="1"/>
  <c r="B316" i="1"/>
  <c r="B340" i="1"/>
  <c r="B313" i="1"/>
  <c r="B361" i="1"/>
  <c r="B336" i="1"/>
  <c r="B356" i="1"/>
  <c r="B333" i="1"/>
  <c r="B355" i="1"/>
  <c r="B330" i="1"/>
  <c r="B352" i="1"/>
  <c r="B325" i="1"/>
  <c r="B349" i="1"/>
  <c r="B324" i="1"/>
  <c r="B328" i="1"/>
  <c r="B319" i="1"/>
  <c r="B342" i="1"/>
  <c r="B358" i="1"/>
  <c r="B354" i="1"/>
  <c r="B335" i="1"/>
  <c r="U113" i="1" l="1" a="1"/>
  <c r="U157" i="1" s="1"/>
  <c r="U313" i="1" a="1"/>
  <c r="U330" i="1" s="1"/>
  <c r="U213" i="1" a="1"/>
  <c r="U242" i="1" s="1"/>
  <c r="O113" i="1" a="1"/>
  <c r="O132" i="1" s="1"/>
  <c r="O213" i="1" a="1"/>
  <c r="O220" i="1" s="1"/>
  <c r="U13" i="1" a="1"/>
  <c r="U29" i="1" s="1"/>
  <c r="O13" i="1" a="1"/>
  <c r="O25" i="1" s="1"/>
  <c r="O313" i="1" a="1"/>
  <c r="U238" i="1" l="1"/>
  <c r="U122" i="1"/>
  <c r="U117" i="1"/>
  <c r="O142" i="1"/>
  <c r="U158" i="1"/>
  <c r="U161" i="1"/>
  <c r="O145" i="1"/>
  <c r="U143" i="1"/>
  <c r="U219" i="1"/>
  <c r="U121" i="1"/>
  <c r="O147" i="1"/>
  <c r="U337" i="1"/>
  <c r="U128" i="1"/>
  <c r="U114" i="1"/>
  <c r="U144" i="1"/>
  <c r="U149" i="1"/>
  <c r="O128" i="1"/>
  <c r="U338" i="1"/>
  <c r="U154" i="1"/>
  <c r="U140" i="1"/>
  <c r="U159" i="1"/>
  <c r="U124" i="1"/>
  <c r="O133" i="1"/>
  <c r="U340" i="1"/>
  <c r="U131" i="1"/>
  <c r="U116" i="1"/>
  <c r="U118" i="1"/>
  <c r="U138" i="1"/>
  <c r="O138" i="1"/>
  <c r="U342" i="1"/>
  <c r="U155" i="1"/>
  <c r="U141" i="1"/>
  <c r="U132" i="1"/>
  <c r="U152" i="1"/>
  <c r="O151" i="1"/>
  <c r="U136" i="1"/>
  <c r="U147" i="1"/>
  <c r="U215" i="1"/>
  <c r="U142" i="1"/>
  <c r="U130" i="1"/>
  <c r="U234" i="1"/>
  <c r="U119" i="1"/>
  <c r="U217" i="1"/>
  <c r="U134" i="1"/>
  <c r="U347" i="1"/>
  <c r="U153" i="1"/>
  <c r="U123" i="1"/>
  <c r="U324" i="1"/>
  <c r="U113" i="1"/>
  <c r="U146" i="1"/>
  <c r="U156" i="1"/>
  <c r="O139" i="1"/>
  <c r="U349" i="1"/>
  <c r="U137" i="1"/>
  <c r="U125" i="1"/>
  <c r="U148" i="1"/>
  <c r="O161" i="1"/>
  <c r="U322" i="1"/>
  <c r="U256" i="1"/>
  <c r="U160" i="1"/>
  <c r="U150" i="1"/>
  <c r="U162" i="1"/>
  <c r="U133" i="1"/>
  <c r="O117" i="1"/>
  <c r="U126" i="1"/>
  <c r="U127" i="1"/>
  <c r="U115" i="1"/>
  <c r="U120" i="1"/>
  <c r="U145" i="1"/>
  <c r="O144" i="1"/>
  <c r="U333" i="1"/>
  <c r="U151" i="1"/>
  <c r="U139" i="1"/>
  <c r="U129" i="1"/>
  <c r="U135" i="1"/>
  <c r="O159" i="1"/>
  <c r="U354" i="1"/>
  <c r="U359" i="1"/>
  <c r="U351" i="1"/>
  <c r="U355" i="1"/>
  <c r="U221" i="1"/>
  <c r="U240" i="1"/>
  <c r="U233" i="1"/>
  <c r="U223" i="1"/>
  <c r="O156" i="1"/>
  <c r="O148" i="1"/>
  <c r="O114" i="1"/>
  <c r="O122" i="1"/>
  <c r="U357" i="1"/>
  <c r="U335" i="1"/>
  <c r="U315" i="1"/>
  <c r="U319" i="1"/>
  <c r="U222" i="1"/>
  <c r="U218" i="1"/>
  <c r="U249" i="1"/>
  <c r="U235" i="1"/>
  <c r="O123" i="1"/>
  <c r="O126" i="1"/>
  <c r="O127" i="1"/>
  <c r="O134" i="1"/>
  <c r="U360" i="1"/>
  <c r="U361" i="1"/>
  <c r="U327" i="1"/>
  <c r="U331" i="1"/>
  <c r="U232" i="1"/>
  <c r="U243" i="1"/>
  <c r="U225" i="1"/>
  <c r="U247" i="1"/>
  <c r="O118" i="1"/>
  <c r="O143" i="1"/>
  <c r="O130" i="1"/>
  <c r="O140" i="1"/>
  <c r="O146" i="1"/>
  <c r="U320" i="1"/>
  <c r="U313" i="1"/>
  <c r="U339" i="1"/>
  <c r="U343" i="1"/>
  <c r="U229" i="1"/>
  <c r="U220" i="1"/>
  <c r="U239" i="1"/>
  <c r="U259" i="1"/>
  <c r="O137" i="1"/>
  <c r="O162" i="1"/>
  <c r="O149" i="1"/>
  <c r="O153" i="1"/>
  <c r="O158" i="1"/>
  <c r="U344" i="1"/>
  <c r="U336" i="1"/>
  <c r="U352" i="1"/>
  <c r="U356" i="1"/>
  <c r="U252" i="1"/>
  <c r="U245" i="1"/>
  <c r="U253" i="1"/>
  <c r="U213" i="1"/>
  <c r="O157" i="1"/>
  <c r="O136" i="1"/>
  <c r="O131" i="1"/>
  <c r="O116" i="1"/>
  <c r="U334" i="1"/>
  <c r="U321" i="1"/>
  <c r="U362" i="1"/>
  <c r="U316" i="1"/>
  <c r="U346" i="1"/>
  <c r="U231" i="1"/>
  <c r="U226" i="1"/>
  <c r="U227" i="1"/>
  <c r="U224" i="1"/>
  <c r="O120" i="1"/>
  <c r="O124" i="1"/>
  <c r="O150" i="1"/>
  <c r="O129" i="1"/>
  <c r="U317" i="1"/>
  <c r="U345" i="1"/>
  <c r="U325" i="1"/>
  <c r="U328" i="1"/>
  <c r="U358" i="1"/>
  <c r="U254" i="1"/>
  <c r="U251" i="1"/>
  <c r="U241" i="1"/>
  <c r="U236" i="1"/>
  <c r="U350" i="1"/>
  <c r="U353" i="1"/>
  <c r="U250" i="1"/>
  <c r="U261" i="1"/>
  <c r="U230" i="1"/>
  <c r="U214" i="1"/>
  <c r="U260" i="1"/>
  <c r="U216" i="1"/>
  <c r="U255" i="1"/>
  <c r="U248" i="1"/>
  <c r="O160" i="1"/>
  <c r="O115" i="1"/>
  <c r="O152" i="1"/>
  <c r="O155" i="1"/>
  <c r="U329" i="1"/>
  <c r="O121" i="1"/>
  <c r="O135" i="1"/>
  <c r="O113" i="1"/>
  <c r="O119" i="1"/>
  <c r="U332" i="1"/>
  <c r="U323" i="1"/>
  <c r="U314" i="1"/>
  <c r="U318" i="1"/>
  <c r="U257" i="1"/>
  <c r="U237" i="1"/>
  <c r="U244" i="1"/>
  <c r="U228" i="1"/>
  <c r="O141" i="1"/>
  <c r="O154" i="1"/>
  <c r="O125" i="1"/>
  <c r="U341" i="1"/>
  <c r="U348" i="1"/>
  <c r="U326" i="1"/>
  <c r="U246" i="1"/>
  <c r="U262" i="1"/>
  <c r="U258" i="1"/>
  <c r="O27" i="1"/>
  <c r="O252" i="1"/>
  <c r="O40" i="1"/>
  <c r="U49" i="1"/>
  <c r="O214" i="1"/>
  <c r="O55" i="1"/>
  <c r="U61" i="1"/>
  <c r="O248" i="1"/>
  <c r="O50" i="1"/>
  <c r="U28" i="1"/>
  <c r="U57" i="1"/>
  <c r="O259" i="1"/>
  <c r="O62" i="1"/>
  <c r="O38" i="1"/>
  <c r="O51" i="1"/>
  <c r="O45" i="1"/>
  <c r="U40" i="1"/>
  <c r="U13" i="1"/>
  <c r="U58" i="1"/>
  <c r="U21" i="1"/>
  <c r="O235" i="1"/>
  <c r="O237" i="1"/>
  <c r="O216" i="1"/>
  <c r="O253" i="1"/>
  <c r="O34" i="1"/>
  <c r="O15" i="1"/>
  <c r="O13" i="1"/>
  <c r="O59" i="1"/>
  <c r="U55" i="1"/>
  <c r="U18" i="1"/>
  <c r="U30" i="1"/>
  <c r="U41" i="1"/>
  <c r="O251" i="1"/>
  <c r="O218" i="1"/>
  <c r="O224" i="1"/>
  <c r="O221" i="1"/>
  <c r="O37" i="1"/>
  <c r="O231" i="1"/>
  <c r="O49" i="1"/>
  <c r="U54" i="1"/>
  <c r="O18" i="1"/>
  <c r="O240" i="1"/>
  <c r="O31" i="1"/>
  <c r="U35" i="1"/>
  <c r="O28" i="1"/>
  <c r="U48" i="1"/>
  <c r="U37" i="1"/>
  <c r="U32" i="1"/>
  <c r="U45" i="1"/>
  <c r="O257" i="1"/>
  <c r="O234" i="1"/>
  <c r="O247" i="1"/>
  <c r="O255" i="1"/>
  <c r="U15" i="1"/>
  <c r="U26" i="1"/>
  <c r="U38" i="1"/>
  <c r="U51" i="1"/>
  <c r="O223" i="1"/>
  <c r="O244" i="1"/>
  <c r="O238" i="1"/>
  <c r="O260" i="1"/>
  <c r="O22" i="1"/>
  <c r="U42" i="1"/>
  <c r="O241" i="1"/>
  <c r="O33" i="1"/>
  <c r="U62" i="1"/>
  <c r="O258" i="1"/>
  <c r="O19" i="1"/>
  <c r="O41" i="1"/>
  <c r="O26" i="1"/>
  <c r="O56" i="1"/>
  <c r="O17" i="1"/>
  <c r="O60" i="1"/>
  <c r="U22" i="1"/>
  <c r="U19" i="1"/>
  <c r="U24" i="1"/>
  <c r="U17" i="1"/>
  <c r="U23" i="1"/>
  <c r="O226" i="1"/>
  <c r="O250" i="1"/>
  <c r="O229" i="1"/>
  <c r="O225" i="1"/>
  <c r="U25" i="1"/>
  <c r="O242" i="1"/>
  <c r="O57" i="1"/>
  <c r="O232" i="1"/>
  <c r="U14" i="1"/>
  <c r="O227" i="1"/>
  <c r="O16" i="1"/>
  <c r="O46" i="1"/>
  <c r="O39" i="1"/>
  <c r="O32" i="1"/>
  <c r="O30" i="1"/>
  <c r="O42" i="1"/>
  <c r="U27" i="1"/>
  <c r="U47" i="1"/>
  <c r="U39" i="1"/>
  <c r="U60" i="1"/>
  <c r="U53" i="1"/>
  <c r="O256" i="1"/>
  <c r="O219" i="1"/>
  <c r="O236" i="1"/>
  <c r="O228" i="1"/>
  <c r="O29" i="1"/>
  <c r="U31" i="1"/>
  <c r="O246" i="1"/>
  <c r="O35" i="1"/>
  <c r="U43" i="1"/>
  <c r="O262" i="1"/>
  <c r="O61" i="1"/>
  <c r="U33" i="1"/>
  <c r="O213" i="1"/>
  <c r="O47" i="1"/>
  <c r="U50" i="1"/>
  <c r="O243" i="1"/>
  <c r="O24" i="1"/>
  <c r="O52" i="1"/>
  <c r="O43" i="1"/>
  <c r="O53" i="1"/>
  <c r="O21" i="1"/>
  <c r="O44" i="1"/>
  <c r="O54" i="1"/>
  <c r="U16" i="1"/>
  <c r="U44" i="1"/>
  <c r="U34" i="1"/>
  <c r="U20" i="1"/>
  <c r="O233" i="1"/>
  <c r="O215" i="1"/>
  <c r="O245" i="1"/>
  <c r="O249" i="1"/>
  <c r="O239" i="1"/>
  <c r="U46" i="1"/>
  <c r="O20" i="1"/>
  <c r="U36" i="1"/>
  <c r="O23" i="1"/>
  <c r="O217" i="1"/>
  <c r="O36" i="1"/>
  <c r="O14" i="1"/>
  <c r="O48" i="1"/>
  <c r="O58" i="1"/>
  <c r="U59" i="1"/>
  <c r="U56" i="1"/>
  <c r="U52" i="1"/>
  <c r="O230" i="1"/>
  <c r="O222" i="1"/>
  <c r="O261" i="1"/>
  <c r="O254" i="1"/>
  <c r="O316" i="1"/>
  <c r="O361" i="1"/>
  <c r="O349" i="1"/>
  <c r="O321" i="1"/>
  <c r="O351" i="1"/>
  <c r="O345" i="1"/>
  <c r="O333" i="1"/>
  <c r="O358" i="1"/>
  <c r="O339" i="1"/>
  <c r="O348" i="1"/>
  <c r="O325" i="1"/>
  <c r="O320" i="1"/>
  <c r="O327" i="1"/>
  <c r="O359" i="1"/>
  <c r="O332" i="1"/>
  <c r="O356" i="1"/>
  <c r="O315" i="1"/>
  <c r="O313" i="1"/>
  <c r="O355" i="1"/>
  <c r="O362" i="1"/>
  <c r="O323" i="1"/>
  <c r="O344" i="1"/>
  <c r="O357" i="1"/>
  <c r="O328" i="1"/>
  <c r="O317" i="1"/>
  <c r="O342" i="1"/>
  <c r="O343" i="1"/>
  <c r="O350" i="1"/>
  <c r="O354" i="1"/>
  <c r="O341" i="1"/>
  <c r="O322" i="1"/>
  <c r="O331" i="1"/>
  <c r="O338" i="1"/>
  <c r="O335" i="1"/>
  <c r="O337" i="1"/>
  <c r="O340" i="1"/>
  <c r="O346" i="1"/>
  <c r="O334" i="1"/>
  <c r="O329" i="1"/>
  <c r="O347" i="1"/>
  <c r="O319" i="1"/>
  <c r="O326" i="1"/>
  <c r="O318" i="1"/>
  <c r="O336" i="1"/>
  <c r="O352" i="1"/>
  <c r="O314" i="1"/>
  <c r="O353" i="1"/>
  <c r="O330" i="1"/>
  <c r="O324" i="1"/>
  <c r="O36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2" authorId="0" shapeId="0" xr:uid="{00000000-0006-0000-0000-000001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12" authorId="0" shapeId="0" xr:uid="{00000000-0006-0000-0000-000002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N12" authorId="0" shapeId="0" xr:uid="{00000000-0006-0000-0000-000003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O12" authorId="0" shapeId="0" xr:uid="{00000000-0006-0000-0000-000004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T12" authorId="0" shapeId="0" xr:uid="{00000000-0006-0000-0000-000005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U12" authorId="0" shapeId="0" xr:uid="{00000000-0006-0000-0000-000006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H112" authorId="0" shapeId="0" xr:uid="{00000000-0006-0000-0000-000007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112" authorId="0" shapeId="0" xr:uid="{00000000-0006-0000-0000-000008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H212" authorId="0" shapeId="0" xr:uid="{00000000-0006-0000-0000-000009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Age: Diver's age is incorrect for division - note: a younger diver can dive up with a partner that is 13+ 
- Duplicate: Diver appears twice in entered roster for meet</t>
        </r>
      </text>
    </comment>
    <comment ref="I212" authorId="0" shapeId="0" xr:uid="{00000000-0006-0000-0000-00000A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Age: Diver's age is incorrect for division - note: a younger diver can dive up with a partner that is 13+ 
- Duplicate: Diver appears twice in entered roster for meet</t>
        </r>
      </text>
    </comment>
    <comment ref="P212" authorId="0" shapeId="0" xr:uid="{00000000-0006-0000-0000-00000B000000}">
      <text>
        <r>
          <rPr>
            <sz val="10"/>
            <color rgb="FF000000"/>
            <rFont val="Arial"/>
          </rPr>
          <t>Any Error Results if Found</t>
        </r>
      </text>
    </comment>
    <comment ref="H312" authorId="0" shapeId="0" xr:uid="{00000000-0006-0000-0000-00000C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Age: Diver's age is incorrect for division - note: a younger diver can dive up with a partner that is 13+ 
- Duplicate: Diver appears twice in entered roster for meet</t>
        </r>
      </text>
    </comment>
    <comment ref="I312" authorId="0" shapeId="0" xr:uid="{00000000-0006-0000-0000-00000D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Age: Diver's age is incorrect for division - note: a younger diver can dive up with a partner that is 13+ 
- Duplicate: Diver appears twice in entered roster for meet</t>
        </r>
      </text>
    </comment>
  </commentList>
</comments>
</file>

<file path=xl/sharedStrings.xml><?xml version="1.0" encoding="utf-8"?>
<sst xmlns="http://schemas.openxmlformats.org/spreadsheetml/2006/main" count="1788" uniqueCount="231">
  <si>
    <t>7/09/2023</t>
  </si>
  <si>
    <t>NVSL WALLY MARTIN 
SYNCHRO PARTICIPANTS</t>
  </si>
  <si>
    <t>Link</t>
  </si>
  <si>
    <t>Age Group</t>
  </si>
  <si>
    <t>Cnt</t>
  </si>
  <si>
    <t>Status</t>
  </si>
  <si>
    <t>Cmnts</t>
  </si>
  <si>
    <t>1</t>
  </si>
  <si>
    <t>12 &amp; Under Girls</t>
  </si>
  <si>
    <t>2</t>
  </si>
  <si>
    <t>12 &amp; Under Boys</t>
  </si>
  <si>
    <t>3</t>
  </si>
  <si>
    <t>13 &amp; Over Girls</t>
  </si>
  <si>
    <t>4</t>
  </si>
  <si>
    <t>13 &amp; Over Boys</t>
  </si>
  <si>
    <t>8</t>
  </si>
  <si>
    <t>Total</t>
  </si>
  <si>
    <t>Event Date</t>
  </si>
  <si>
    <t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t>
  </si>
  <si>
    <t>* Enter Judge, Rep and any comments below Diver Details, and change "Report Status" when done
* Click "MeetResults" tab at bottom to review team scores and diver placement</t>
  </si>
  <si>
    <t>Age and Gender</t>
  </si>
  <si>
    <t>Diver Lookups</t>
  </si>
  <si>
    <t>H</t>
  </si>
  <si>
    <t>Diver 1 Name</t>
  </si>
  <si>
    <t>D1 Club</t>
  </si>
  <si>
    <t>Diver 2 Name</t>
  </si>
  <si>
    <t>D2 Club</t>
  </si>
  <si>
    <t>Score</t>
  </si>
  <si>
    <t>D1Name</t>
  </si>
  <si>
    <t>D1Club</t>
  </si>
  <si>
    <t>D1Gend</t>
  </si>
  <si>
    <t>D1Max</t>
  </si>
  <si>
    <t>D1Limit</t>
  </si>
  <si>
    <t>D1Err</t>
  </si>
  <si>
    <t>D2Name</t>
  </si>
  <si>
    <t>D2Club</t>
  </si>
  <si>
    <t>D2Gend</t>
  </si>
  <si>
    <t>D2Max</t>
  </si>
  <si>
    <t>D2Limit</t>
  </si>
  <si>
    <t>D2Err</t>
  </si>
  <si>
    <t>Payton Bennett</t>
  </si>
  <si>
    <t>HV</t>
  </si>
  <si>
    <t>Lillian Gunderson</t>
  </si>
  <si>
    <t/>
  </si>
  <si>
    <t>Alex Klimek</t>
  </si>
  <si>
    <t>DR</t>
  </si>
  <si>
    <t>Pippa Chin-Fatt</t>
  </si>
  <si>
    <t>Ella Turner</t>
  </si>
  <si>
    <t>AF</t>
  </si>
  <si>
    <t>Alexandra Nakamura</t>
  </si>
  <si>
    <t>Ivy Thompson</t>
  </si>
  <si>
    <t>Finley McDonnell</t>
  </si>
  <si>
    <t>Hannah Snyder</t>
  </si>
  <si>
    <t>G</t>
  </si>
  <si>
    <t>Leighton Raich</t>
  </si>
  <si>
    <t>Shannon Stegmaier</t>
  </si>
  <si>
    <t>OKM</t>
  </si>
  <si>
    <t>Samantha Kluger</t>
  </si>
  <si>
    <t>Clara Beatty</t>
  </si>
  <si>
    <t>DL</t>
  </si>
  <si>
    <t>Erin Martonik</t>
  </si>
  <si>
    <t>CiCi Yen</t>
  </si>
  <si>
    <t>O</t>
  </si>
  <si>
    <t>McKay Deegan</t>
  </si>
  <si>
    <t>Hannah Brubeck</t>
  </si>
  <si>
    <t>SHR</t>
  </si>
  <si>
    <t>Brigid Cahill</t>
  </si>
  <si>
    <t>S</t>
  </si>
  <si>
    <t>Olivia Berik</t>
  </si>
  <si>
    <t>HS</t>
  </si>
  <si>
    <t>Julia Paukovits</t>
  </si>
  <si>
    <t>Cora Bellomo</t>
  </si>
  <si>
    <t>SR</t>
  </si>
  <si>
    <t>Kendall Wilson</t>
  </si>
  <si>
    <t>Claire Polsinelli</t>
  </si>
  <si>
    <t>Victoria Suthard</t>
  </si>
  <si>
    <t>CP</t>
  </si>
  <si>
    <t>Emmeline Guy</t>
  </si>
  <si>
    <t>HP</t>
  </si>
  <si>
    <t>Mouse Guy</t>
  </si>
  <si>
    <t>Taylor McDonnell</t>
  </si>
  <si>
    <t>Lily Klein</t>
  </si>
  <si>
    <t>Mackenzie Martin</t>
  </si>
  <si>
    <t>OAK</t>
  </si>
  <si>
    <t>Chelsea McLenahan</t>
  </si>
  <si>
    <t>Lauren Emerick</t>
  </si>
  <si>
    <t>Audrey Hammond</t>
  </si>
  <si>
    <t>Katherine Emerick</t>
  </si>
  <si>
    <t>Soleil St. Jacques</t>
  </si>
  <si>
    <t>Quinn McManus</t>
  </si>
  <si>
    <t>Caitlin Martin</t>
  </si>
  <si>
    <t>Caroline Van Order</t>
  </si>
  <si>
    <t>KG</t>
  </si>
  <si>
    <t>Martha Bryan</t>
  </si>
  <si>
    <t>Norah Wittman</t>
  </si>
  <si>
    <t>Milla Schymanski</t>
  </si>
  <si>
    <t>Julia Denniston</t>
  </si>
  <si>
    <t>Holly Denniston</t>
  </si>
  <si>
    <t>Abigail Webster</t>
  </si>
  <si>
    <t>LV</t>
  </si>
  <si>
    <t>Alexandra Bagully</t>
  </si>
  <si>
    <t>Gabby M Smith</t>
  </si>
  <si>
    <t>PAR</t>
  </si>
  <si>
    <t>Joey Wills</t>
  </si>
  <si>
    <t>Brielyn "Brie" Niedzialek</t>
  </si>
  <si>
    <t>Ingrid Lander</t>
  </si>
  <si>
    <t>Aletheia Wiley-Jimenez</t>
  </si>
  <si>
    <t>GF</t>
  </si>
  <si>
    <t>Ari Wiley-Jimenez</t>
  </si>
  <si>
    <t>Report Status</t>
  </si>
  <si>
    <t>10-Finalized</t>
  </si>
  <si>
    <t>Judges</t>
  </si>
  <si>
    <t xml:space="preserve">Click ^ </t>
  </si>
  <si>
    <t>Referee</t>
  </si>
  <si>
    <t>Meet Secretary</t>
  </si>
  <si>
    <t>Home</t>
  </si>
  <si>
    <t>Visiting</t>
  </si>
  <si>
    <t>Team Secretary</t>
  </si>
  <si>
    <t>Comments</t>
  </si>
  <si>
    <t>Ravi Martinez</t>
  </si>
  <si>
    <t>Will McCool</t>
  </si>
  <si>
    <t>William Mulcahy</t>
  </si>
  <si>
    <t>Lincoln Kemp</t>
  </si>
  <si>
    <t>Alex Kroely</t>
  </si>
  <si>
    <t>Pierre Kroely</t>
  </si>
  <si>
    <t>Jackson Waller</t>
  </si>
  <si>
    <t>RH</t>
  </si>
  <si>
    <t>Jack Flanagan</t>
  </si>
  <si>
    <t>Ewan Girard</t>
  </si>
  <si>
    <t>THA</t>
  </si>
  <si>
    <t>Luke Kieffer</t>
  </si>
  <si>
    <t>Cristiano Garcia</t>
  </si>
  <si>
    <t>Amir Owens</t>
  </si>
  <si>
    <t>Liam Painter</t>
  </si>
  <si>
    <t>Joe Mosinski</t>
  </si>
  <si>
    <t>Julian Castro</t>
  </si>
  <si>
    <t>Cameron Cohen</t>
  </si>
  <si>
    <t>Teddy Anderson</t>
  </si>
  <si>
    <t>Ben Margolis</t>
  </si>
  <si>
    <t>Marcus Bryan</t>
  </si>
  <si>
    <t>Lucas Moreno</t>
  </si>
  <si>
    <t>Matthew Petruccelli</t>
  </si>
  <si>
    <t>Banks Buergler</t>
  </si>
  <si>
    <t>Nicholas Petruccelli</t>
  </si>
  <si>
    <t>Connor Bergen</t>
  </si>
  <si>
    <t>John Mulcahy</t>
  </si>
  <si>
    <t>Tanner Bennett</t>
  </si>
  <si>
    <t>Joseph Fusco</t>
  </si>
  <si>
    <t>Adam Ogrodny</t>
  </si>
  <si>
    <t>Audrey Bowman</t>
  </si>
  <si>
    <t>Madeline Duong</t>
  </si>
  <si>
    <t>Greer Dempster</t>
  </si>
  <si>
    <t>F</t>
  </si>
  <si>
    <t>Lexi Haynie</t>
  </si>
  <si>
    <t>Edie Freeman</t>
  </si>
  <si>
    <t>Caroline Berry</t>
  </si>
  <si>
    <t>Age-12</t>
  </si>
  <si>
    <t>Lilly Coulby</t>
  </si>
  <si>
    <t>Mabel Margolis</t>
  </si>
  <si>
    <t>Nicole Bondanella</t>
  </si>
  <si>
    <t>Mia Mihocko</t>
  </si>
  <si>
    <t>Julia Green</t>
  </si>
  <si>
    <t>AJ Jordan</t>
  </si>
  <si>
    <t>Juliet Wells</t>
  </si>
  <si>
    <t>Rowan Threadgill</t>
  </si>
  <si>
    <t>Eliza Miller</t>
  </si>
  <si>
    <t>Simone Feil</t>
  </si>
  <si>
    <t>Jocelyn Brooks</t>
  </si>
  <si>
    <t>Lauren Abba</t>
  </si>
  <si>
    <t>Cara Dejesus</t>
  </si>
  <si>
    <t>Sania Dhond</t>
  </si>
  <si>
    <t>Francesca Pereira</t>
  </si>
  <si>
    <t>Ziya Bhasin</t>
  </si>
  <si>
    <t>Teagan Wielechowski</t>
  </si>
  <si>
    <t>Isabel Pereira</t>
  </si>
  <si>
    <t>Ella Henderson</t>
  </si>
  <si>
    <t>Charlotte Henderson</t>
  </si>
  <si>
    <t>Isabelle Whang</t>
  </si>
  <si>
    <t>Kendall Arnz</t>
  </si>
  <si>
    <t>Amari Scruggs</t>
  </si>
  <si>
    <t>Quinn Harris</t>
  </si>
  <si>
    <t>Michael Staren</t>
  </si>
  <si>
    <t>Eli Chin-Fatt</t>
  </si>
  <si>
    <t>Sheen Lee</t>
  </si>
  <si>
    <t>Derek Baltas</t>
  </si>
  <si>
    <t>Joseph Ogrodny</t>
  </si>
  <si>
    <t>Issa Owens</t>
  </si>
  <si>
    <t>Michael DeSando</t>
  </si>
  <si>
    <t>Joshua Taliaferro</t>
  </si>
  <si>
    <t>Batyr Turatbekov</t>
  </si>
  <si>
    <t>Trey Telleen</t>
  </si>
  <si>
    <t>FS</t>
  </si>
  <si>
    <t>Mason Du</t>
  </si>
  <si>
    <t>OH</t>
  </si>
  <si>
    <t>Christian Anderson</t>
  </si>
  <si>
    <t>Cody Schneider</t>
  </si>
  <si>
    <t>Sawyer Andrews</t>
  </si>
  <si>
    <t>Shawn Hubbard</t>
  </si>
  <si>
    <t>Ethan Hubbard</t>
  </si>
  <si>
    <t>Mac Coulby</t>
  </si>
  <si>
    <t>Desmond Damico Lassman</t>
  </si>
  <si>
    <t>Alexander Stewart</t>
  </si>
  <si>
    <t>Quinn Coogen</t>
  </si>
  <si>
    <t>Age-11</t>
  </si>
  <si>
    <t>Thomas Hughes</t>
  </si>
  <si>
    <t>Liam Miller</t>
  </si>
  <si>
    <t>Nico Shuster</t>
  </si>
  <si>
    <t>Caden Guy</t>
  </si>
  <si>
    <t>Brendan Doe</t>
  </si>
  <si>
    <t>Jon Anthony Montel</t>
  </si>
  <si>
    <t>Jacob Couchman</t>
  </si>
  <si>
    <t>Alexander Smith</t>
  </si>
  <si>
    <t>Jett Bastow</t>
  </si>
  <si>
    <t>Carter Addison</t>
  </si>
  <si>
    <t>Paxton Martinez</t>
  </si>
  <si>
    <t>Mason Waterfield</t>
  </si>
  <si>
    <t>01-Awaiting Scores</t>
  </si>
  <si>
    <t>Date</t>
  </si>
  <si>
    <t>* These results are calculated automatically and are non-editable</t>
  </si>
  <si>
    <t>Count</t>
  </si>
  <si>
    <t>Place</t>
  </si>
  <si>
    <t>Pool</t>
  </si>
  <si>
    <t>Name1</t>
  </si>
  <si>
    <t>Club1</t>
  </si>
  <si>
    <t>Name2</t>
  </si>
  <si>
    <t>Club2</t>
  </si>
  <si>
    <t>T4</t>
  </si>
  <si>
    <t>T10</t>
  </si>
  <si>
    <t>D1 Msgs</t>
  </si>
  <si>
    <t>D2 Msgs</t>
  </si>
  <si>
    <t>7/09/2024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</si>
</sst>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8" x14ac:knownFonts="1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i/>
      <sz val="24"/>
      <color rgb="FFFFFFFF"/>
      <name val="Arial"/>
    </font>
    <font>
      <b/>
      <sz val="18"/>
      <color rgb="FFFFFFFF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0"/>
      <color rgb="FFFFFF00"/>
      <name val="Arial"/>
    </font>
    <font>
      <b/>
      <i/>
      <sz val="10"/>
      <color rgb="FFE06666"/>
      <name val="Arial"/>
    </font>
    <font>
      <sz val="10"/>
      <color rgb="FFF3F3F3"/>
      <name val="Arial"/>
    </font>
    <font>
      <b/>
      <u/>
      <sz val="12"/>
      <color rgb="FFFFFFFF"/>
      <name val="Arial"/>
    </font>
    <font>
      <b/>
      <i/>
      <sz val="12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sz val="6"/>
      <color rgb="FF6FA8DC"/>
      <name val="Arial"/>
    </font>
    <font>
      <b/>
      <i/>
      <sz val="10"/>
      <color rgb="FFFF0000"/>
      <name val="Arial"/>
    </font>
    <font>
      <sz val="6"/>
      <color rgb="FF6D9EEB"/>
      <name val="Arial"/>
    </font>
    <font>
      <sz val="10"/>
      <color rgb="FF000000"/>
      <name val="Arial"/>
    </font>
    <font>
      <i/>
      <sz val="10"/>
      <name val="Arial"/>
    </font>
    <font>
      <b/>
      <i/>
      <sz val="10"/>
      <color rgb="FF6FA8DC"/>
      <name val="Arial"/>
    </font>
    <font>
      <b/>
      <i/>
      <sz val="10"/>
      <name val="Arial"/>
    </font>
    <font>
      <i/>
      <sz val="10"/>
      <color rgb="FF000000"/>
      <name val="Arial"/>
    </font>
    <font>
      <b/>
      <sz val="10"/>
      <name val="Arial"/>
    </font>
    <font>
      <sz val="12"/>
      <name val="Arial"/>
    </font>
    <font>
      <sz val="10"/>
      <color rgb="FFFFFFFF"/>
      <name val="Arial"/>
    </font>
    <font>
      <b/>
      <u/>
      <sz val="12"/>
      <color rgb="FFFFFFFF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i/>
      <sz val="12"/>
      <color rgb="FFFFFFFF"/>
      <name val="Arial"/>
    </font>
    <font>
      <b/>
      <u/>
      <sz val="10"/>
      <color rgb="FFFFFFFF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i/>
      <sz val="12"/>
      <name val="Arial"/>
    </font>
    <font>
      <b/>
      <i/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FF00FF"/>
        <bgColor rgb="FFFF00F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E6B8AF"/>
        <bgColor rgb="FFE6B8A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/>
    <xf numFmtId="49" fontId="1" fillId="0" borderId="0" xfId="0" applyNumberFormat="1" applyFont="1"/>
    <xf numFmtId="49" fontId="2" fillId="2" borderId="0" xfId="0" applyNumberFormat="1" applyFont="1" applyFill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4" fontId="1" fillId="4" borderId="0" xfId="0" applyNumberFormat="1" applyFont="1" applyFill="1"/>
    <xf numFmtId="4" fontId="1" fillId="5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left"/>
    </xf>
    <xf numFmtId="4" fontId="7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9" fillId="0" borderId="0" xfId="0" applyNumberFormat="1" applyFont="1" applyAlignment="1">
      <alignment horizontal="center"/>
    </xf>
    <xf numFmtId="49" fontId="10" fillId="6" borderId="0" xfId="0" applyNumberFormat="1" applyFont="1" applyFill="1" applyAlignment="1">
      <alignment horizontal="center"/>
    </xf>
    <xf numFmtId="49" fontId="11" fillId="7" borderId="1" xfId="0" applyNumberFormat="1" applyFont="1" applyFill="1" applyBorder="1" applyAlignment="1">
      <alignment horizontal="center"/>
    </xf>
    <xf numFmtId="49" fontId="12" fillId="2" borderId="0" xfId="0" applyNumberFormat="1" applyFont="1" applyFill="1" applyAlignment="1">
      <alignment horizontal="left"/>
    </xf>
    <xf numFmtId="49" fontId="5" fillId="2" borderId="2" xfId="0" applyNumberFormat="1" applyFont="1" applyFill="1" applyBorder="1" applyAlignment="1">
      <alignment horizontal="right"/>
    </xf>
    <xf numFmtId="49" fontId="12" fillId="2" borderId="2" xfId="0" applyNumberFormat="1" applyFont="1" applyFill="1" applyBorder="1" applyAlignment="1">
      <alignment horizontal="center"/>
    </xf>
    <xf numFmtId="4" fontId="8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right"/>
    </xf>
    <xf numFmtId="49" fontId="12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left"/>
    </xf>
    <xf numFmtId="4" fontId="15" fillId="5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left"/>
    </xf>
    <xf numFmtId="49" fontId="16" fillId="2" borderId="0" xfId="0" applyNumberFormat="1" applyFont="1" applyFill="1"/>
    <xf numFmtId="4" fontId="16" fillId="2" borderId="0" xfId="0" applyNumberFormat="1" applyFont="1" applyFill="1"/>
    <xf numFmtId="49" fontId="15" fillId="7" borderId="3" xfId="0" applyNumberFormat="1" applyFont="1" applyFill="1" applyBorder="1" applyAlignment="1">
      <alignment horizontal="right"/>
    </xf>
    <xf numFmtId="49" fontId="17" fillId="7" borderId="3" xfId="0" applyNumberFormat="1" applyFont="1" applyFill="1" applyBorder="1" applyAlignment="1">
      <alignment horizontal="right"/>
    </xf>
    <xf numFmtId="49" fontId="18" fillId="7" borderId="1" xfId="0" applyNumberFormat="1" applyFont="1" applyFill="1" applyBorder="1"/>
    <xf numFmtId="49" fontId="17" fillId="7" borderId="1" xfId="0" applyNumberFormat="1" applyFont="1" applyFill="1" applyBorder="1"/>
    <xf numFmtId="49" fontId="17" fillId="7" borderId="1" xfId="0" applyNumberFormat="1" applyFont="1" applyFill="1" applyBorder="1" applyAlignment="1">
      <alignment horizontal="center"/>
    </xf>
    <xf numFmtId="4" fontId="17" fillId="7" borderId="1" xfId="0" applyNumberFormat="1" applyFont="1" applyFill="1" applyBorder="1" applyAlignment="1">
      <alignment horizontal="center"/>
    </xf>
    <xf numFmtId="49" fontId="19" fillId="7" borderId="5" xfId="0" applyNumberFormat="1" applyFont="1" applyFill="1" applyBorder="1" applyAlignment="1">
      <alignment horizontal="center" vertical="center"/>
    </xf>
    <xf numFmtId="49" fontId="20" fillId="7" borderId="1" xfId="0" applyNumberFormat="1" applyFont="1" applyFill="1" applyBorder="1"/>
    <xf numFmtId="49" fontId="2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4" fontId="22" fillId="0" borderId="1" xfId="0" applyNumberFormat="1" applyFont="1" applyBorder="1"/>
    <xf numFmtId="49" fontId="19" fillId="8" borderId="5" xfId="0" applyNumberFormat="1" applyFont="1" applyFill="1" applyBorder="1" applyAlignment="1">
      <alignment horizontal="center"/>
    </xf>
    <xf numFmtId="4" fontId="1" fillId="5" borderId="0" xfId="0" applyNumberFormat="1" applyFont="1" applyFill="1" applyAlignment="1">
      <alignment horizontal="left"/>
    </xf>
    <xf numFmtId="4" fontId="1" fillId="0" borderId="1" xfId="0" applyNumberFormat="1" applyFont="1" applyBorder="1"/>
    <xf numFmtId="49" fontId="16" fillId="9" borderId="1" xfId="0" applyNumberFormat="1" applyFont="1" applyFill="1" applyBorder="1"/>
    <xf numFmtId="49" fontId="16" fillId="9" borderId="6" xfId="0" applyNumberFormat="1" applyFont="1" applyFill="1" applyBorder="1" applyAlignment="1">
      <alignment horizontal="center"/>
    </xf>
    <xf numFmtId="49" fontId="16" fillId="9" borderId="6" xfId="0" applyNumberFormat="1" applyFont="1" applyFill="1" applyBorder="1"/>
    <xf numFmtId="4" fontId="16" fillId="9" borderId="6" xfId="0" applyNumberFormat="1" applyFont="1" applyFill="1" applyBorder="1"/>
    <xf numFmtId="49" fontId="21" fillId="4" borderId="1" xfId="0" applyNumberFormat="1" applyFont="1" applyFill="1" applyBorder="1"/>
    <xf numFmtId="49" fontId="1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/>
    <xf numFmtId="49" fontId="23" fillId="7" borderId="3" xfId="0" applyNumberFormat="1" applyFont="1" applyFill="1" applyBorder="1"/>
    <xf numFmtId="49" fontId="24" fillId="7" borderId="4" xfId="0" applyNumberFormat="1" applyFont="1" applyFill="1" applyBorder="1"/>
    <xf numFmtId="49" fontId="24" fillId="7" borderId="4" xfId="0" applyNumberFormat="1" applyFont="1" applyFill="1" applyBorder="1" applyAlignment="1">
      <alignment horizontal="center"/>
    </xf>
    <xf numFmtId="49" fontId="24" fillId="8" borderId="4" xfId="0" applyNumberFormat="1" applyFont="1" applyFill="1" applyBorder="1"/>
    <xf numFmtId="4" fontId="24" fillId="8" borderId="4" xfId="0" applyNumberFormat="1" applyFont="1" applyFill="1" applyBorder="1"/>
    <xf numFmtId="49" fontId="24" fillId="8" borderId="6" xfId="0" applyNumberFormat="1" applyFont="1" applyFill="1" applyBorder="1"/>
    <xf numFmtId="49" fontId="1" fillId="0" borderId="0" xfId="0" applyNumberFormat="1" applyFont="1" applyAlignment="1">
      <alignment horizontal="center"/>
    </xf>
    <xf numFmtId="4" fontId="1" fillId="0" borderId="0" xfId="0" applyNumberFormat="1" applyFont="1"/>
    <xf numFmtId="49" fontId="16" fillId="0" borderId="7" xfId="0" applyNumberFormat="1" applyFont="1" applyBorder="1"/>
    <xf numFmtId="49" fontId="16" fillId="9" borderId="1" xfId="0" applyNumberFormat="1" applyFont="1" applyFill="1" applyBorder="1" applyAlignment="1">
      <alignment horizontal="left"/>
    </xf>
    <xf numFmtId="49" fontId="16" fillId="0" borderId="0" xfId="0" applyNumberFormat="1" applyFont="1"/>
    <xf numFmtId="0" fontId="25" fillId="11" borderId="0" xfId="0" applyFont="1" applyFill="1" applyAlignment="1">
      <alignment horizontal="right"/>
    </xf>
    <xf numFmtId="49" fontId="16" fillId="0" borderId="0" xfId="0" applyNumberFormat="1" applyFont="1" applyAlignment="1">
      <alignment horizontal="center"/>
    </xf>
    <xf numFmtId="4" fontId="16" fillId="0" borderId="0" xfId="0" applyNumberFormat="1" applyFont="1"/>
    <xf numFmtId="49" fontId="26" fillId="0" borderId="0" xfId="0" applyNumberFormat="1" applyFont="1"/>
    <xf numFmtId="49" fontId="16" fillId="0" borderId="8" xfId="0" applyNumberFormat="1" applyFont="1" applyBorder="1" applyAlignment="1">
      <alignment horizontal="center"/>
    </xf>
    <xf numFmtId="49" fontId="16" fillId="0" borderId="8" xfId="0" applyNumberFormat="1" applyFont="1" applyBorder="1"/>
    <xf numFmtId="4" fontId="16" fillId="0" borderId="8" xfId="0" applyNumberFormat="1" applyFont="1" applyBorder="1"/>
    <xf numFmtId="49" fontId="1" fillId="9" borderId="1" xfId="0" applyNumberFormat="1" applyFont="1" applyFill="1" applyBorder="1" applyAlignment="1">
      <alignment horizontal="center"/>
    </xf>
    <xf numFmtId="4" fontId="1" fillId="4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right"/>
    </xf>
    <xf numFmtId="4" fontId="24" fillId="5" borderId="0" xfId="0" applyNumberFormat="1" applyFont="1" applyFill="1" applyAlignment="1">
      <alignment horizontal="center"/>
    </xf>
    <xf numFmtId="0" fontId="1" fillId="0" borderId="0" xfId="0" applyFont="1"/>
    <xf numFmtId="49" fontId="27" fillId="2" borderId="0" xfId="0" applyNumberFormat="1" applyFont="1" applyFill="1"/>
    <xf numFmtId="49" fontId="2" fillId="2" borderId="0" xfId="0" applyNumberFormat="1" applyFont="1" applyFill="1"/>
    <xf numFmtId="49" fontId="28" fillId="2" borderId="0" xfId="0" applyNumberFormat="1" applyFont="1" applyFill="1" applyAlignment="1">
      <alignment horizontal="right"/>
    </xf>
    <xf numFmtId="4" fontId="1" fillId="0" borderId="0" xfId="0" applyNumberFormat="1" applyFont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7" fillId="2" borderId="0" xfId="0" applyNumberFormat="1" applyFont="1" applyFill="1" applyAlignment="1">
      <alignment horizontal="center"/>
    </xf>
    <xf numFmtId="4" fontId="8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49" fontId="11" fillId="7" borderId="3" xfId="0" applyNumberFormat="1" applyFont="1" applyFill="1" applyBorder="1" applyAlignment="1">
      <alignment horizontal="center"/>
    </xf>
    <xf numFmtId="49" fontId="30" fillId="2" borderId="0" xfId="0" applyNumberFormat="1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49" fontId="31" fillId="2" borderId="0" xfId="0" applyNumberFormat="1" applyFont="1" applyFill="1" applyAlignment="1">
      <alignment horizontal="center"/>
    </xf>
    <xf numFmtId="49" fontId="32" fillId="2" borderId="0" xfId="0" applyNumberFormat="1" applyFont="1" applyFill="1" applyAlignment="1">
      <alignment horizontal="left"/>
    </xf>
    <xf numFmtId="49" fontId="33" fillId="2" borderId="0" xfId="0" applyNumberFormat="1" applyFont="1" applyFill="1" applyAlignment="1">
      <alignment horizontal="center"/>
    </xf>
    <xf numFmtId="4" fontId="32" fillId="2" borderId="0" xfId="0" applyNumberFormat="1" applyFont="1" applyFill="1" applyAlignment="1">
      <alignment horizontal="left"/>
    </xf>
    <xf numFmtId="49" fontId="35" fillId="2" borderId="0" xfId="0" applyNumberFormat="1" applyFont="1" applyFill="1"/>
    <xf numFmtId="49" fontId="12" fillId="2" borderId="8" xfId="0" applyNumberFormat="1" applyFont="1" applyFill="1" applyBorder="1" applyAlignment="1">
      <alignment horizontal="right"/>
    </xf>
    <xf numFmtId="4" fontId="15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center"/>
    </xf>
    <xf numFmtId="4" fontId="15" fillId="0" borderId="0" xfId="0" applyNumberFormat="1" applyFont="1"/>
    <xf numFmtId="49" fontId="24" fillId="7" borderId="1" xfId="0" applyNumberFormat="1" applyFont="1" applyFill="1" applyBorder="1"/>
    <xf numFmtId="49" fontId="16" fillId="12" borderId="1" xfId="0" applyNumberFormat="1" applyFont="1" applyFill="1" applyBorder="1"/>
    <xf numFmtId="49" fontId="37" fillId="12" borderId="6" xfId="0" applyNumberFormat="1" applyFont="1" applyFill="1" applyBorder="1" applyAlignment="1">
      <alignment horizontal="right"/>
    </xf>
    <xf numFmtId="49" fontId="37" fillId="12" borderId="1" xfId="0" applyNumberFormat="1" applyFont="1" applyFill="1" applyBorder="1"/>
    <xf numFmtId="49" fontId="37" fillId="12" borderId="6" xfId="0" applyNumberFormat="1" applyFont="1" applyFill="1" applyBorder="1" applyAlignment="1">
      <alignment horizontal="center" vertical="top"/>
    </xf>
    <xf numFmtId="4" fontId="37" fillId="12" borderId="6" xfId="0" applyNumberFormat="1" applyFont="1" applyFill="1" applyBorder="1" applyAlignment="1">
      <alignment horizontal="center" vertical="top"/>
    </xf>
    <xf numFmtId="49" fontId="16" fillId="12" borderId="6" xfId="0" applyNumberFormat="1" applyFont="1" applyFill="1" applyBorder="1"/>
    <xf numFmtId="49" fontId="16" fillId="12" borderId="1" xfId="0" applyNumberFormat="1" applyFont="1" applyFill="1" applyBorder="1" applyAlignment="1">
      <alignment horizontal="center"/>
    </xf>
    <xf numFmtId="49" fontId="16" fillId="0" borderId="13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center" vertical="top"/>
    </xf>
    <xf numFmtId="4" fontId="16" fillId="0" borderId="13" xfId="0" applyNumberFormat="1" applyFont="1" applyBorder="1" applyAlignment="1">
      <alignment horizontal="center" vertical="top"/>
    </xf>
    <xf numFmtId="49" fontId="16" fillId="12" borderId="13" xfId="0" applyNumberFormat="1" applyFont="1" applyFill="1" applyBorder="1"/>
    <xf numFmtId="3" fontId="1" fillId="0" borderId="0" xfId="0" applyNumberFormat="1" applyFont="1" applyAlignment="1">
      <alignment horizontal="center"/>
    </xf>
    <xf numFmtId="4" fontId="1" fillId="4" borderId="0" xfId="0" applyNumberFormat="1" applyFont="1" applyFill="1" applyAlignment="1">
      <alignment horizontal="left"/>
    </xf>
    <xf numFmtId="49" fontId="16" fillId="9" borderId="9" xfId="0" applyNumberFormat="1" applyFont="1" applyFill="1" applyBorder="1" applyAlignment="1">
      <alignment wrapText="1"/>
    </xf>
    <xf numFmtId="0" fontId="1" fillId="0" borderId="2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0" xfId="0"/>
    <xf numFmtId="0" fontId="1" fillId="0" borderId="7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13" xfId="0" applyFont="1" applyBorder="1"/>
    <xf numFmtId="4" fontId="14" fillId="2" borderId="0" xfId="0" applyNumberFormat="1" applyFont="1" applyFill="1" applyAlignment="1">
      <alignment horizontal="center"/>
    </xf>
    <xf numFmtId="49" fontId="11" fillId="7" borderId="3" xfId="0" applyNumberFormat="1" applyFont="1" applyFill="1" applyBorder="1" applyAlignment="1">
      <alignment horizontal="center" vertical="center"/>
    </xf>
    <xf numFmtId="0" fontId="1" fillId="0" borderId="4" xfId="0" applyFont="1" applyBorder="1"/>
    <xf numFmtId="4" fontId="15" fillId="5" borderId="0" xfId="0" applyNumberFormat="1" applyFont="1" applyFill="1" applyAlignment="1">
      <alignment horizontal="center"/>
    </xf>
    <xf numFmtId="49" fontId="16" fillId="10" borderId="3" xfId="0" applyNumberFormat="1" applyFont="1" applyFill="1" applyBorder="1"/>
    <xf numFmtId="0" fontId="1" fillId="0" borderId="6" xfId="0" applyFont="1" applyBorder="1"/>
    <xf numFmtId="49" fontId="1" fillId="9" borderId="3" xfId="0" applyNumberFormat="1" applyFont="1" applyFill="1" applyBorder="1"/>
    <xf numFmtId="49" fontId="4" fillId="2" borderId="0" xfId="0" applyNumberFormat="1" applyFont="1" applyFill="1" applyAlignment="1">
      <alignment horizontal="center" vertical="center" wrapText="1"/>
    </xf>
    <xf numFmtId="49" fontId="16" fillId="0" borderId="8" xfId="0" applyNumberFormat="1" applyFont="1" applyBorder="1" applyAlignment="1">
      <alignment horizontal="left" vertical="top" wrapText="1"/>
    </xf>
    <xf numFmtId="49" fontId="14" fillId="2" borderId="0" xfId="0" applyNumberFormat="1" applyFont="1" applyFill="1" applyAlignment="1">
      <alignment horizontal="center"/>
    </xf>
    <xf numFmtId="49" fontId="34" fillId="2" borderId="0" xfId="0" applyNumberFormat="1" applyFont="1" applyFill="1" applyAlignment="1">
      <alignment wrapText="1"/>
    </xf>
    <xf numFmtId="49" fontId="34" fillId="2" borderId="0" xfId="0" applyNumberFormat="1" applyFont="1" applyFill="1"/>
    <xf numFmtId="4" fontId="15" fillId="0" borderId="0" xfId="0" applyNumberFormat="1" applyFont="1" applyAlignment="1">
      <alignment horizontal="left"/>
    </xf>
    <xf numFmtId="49" fontId="17" fillId="7" borderId="3" xfId="0" applyNumberFormat="1" applyFont="1" applyFill="1" applyBorder="1" applyAlignment="1">
      <alignment horizontal="right"/>
    </xf>
    <xf numFmtId="49" fontId="36" fillId="7" borderId="3" xfId="0" applyNumberFormat="1" applyFont="1" applyFill="1" applyBorder="1" applyAlignment="1">
      <alignment horizontal="right"/>
    </xf>
    <xf numFmtId="49" fontId="11" fillId="7" borderId="4" xfId="0" applyNumberFormat="1" applyFont="1" applyFill="1" applyBorder="1" applyAlignment="1">
      <alignment horizontal="center"/>
    </xf>
    <xf numFmtId="49" fontId="13" fillId="2" borderId="0" xfId="0" applyNumberFormat="1" applyFont="1" applyFill="1" applyAlignment="1">
      <alignment horizontal="left"/>
    </xf>
    <xf numFmtId="49" fontId="37" fillId="12" borderId="4" xfId="0" applyNumberFormat="1" applyFont="1" applyFill="1" applyBorder="1"/>
    <xf numFmtId="49" fontId="29" fillId="6" borderId="0" xfId="0" applyNumberFormat="1" applyFont="1" applyFill="1" applyAlignment="1">
      <alignment horizontal="center"/>
    </xf>
    <xf numFmtId="49" fontId="11" fillId="7" borderId="3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41">
    <dxf>
      <font>
        <color rgb="FF0B5394"/>
      </font>
      <fill>
        <patternFill patternType="solid">
          <fgColor rgb="FF0B5394"/>
          <bgColor rgb="FF0B5394"/>
        </patternFill>
      </fill>
    </dxf>
    <dxf>
      <font>
        <color rgb="FF0B5394"/>
      </font>
      <fill>
        <patternFill patternType="solid">
          <fgColor rgb="FF0B5394"/>
          <bgColor rgb="FF0B5394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1">
    <tableStyle name="Lookup-ClubData-style" pivot="0" count="3" xr9:uid="{00000000-0011-0000-FFFF-FFFF00000000}">
      <tableStyleElement type="headerRow" dxfId="40"/>
      <tableStyleElement type="firstRowStripe" dxfId="39"/>
      <tableStyleElement type="secondRowStripe" dxfId="38"/>
    </tableStyle>
    <tableStyle name="Lookup-DiverRoster-style" pivot="0" count="3" xr9:uid="{00000000-0011-0000-FFFF-FFFF01000000}">
      <tableStyleElement type="headerRow" dxfId="37"/>
      <tableStyleElement type="firstRowStripe" dxfId="36"/>
      <tableStyleElement type="secondRowStripe" dxfId="35"/>
    </tableStyle>
    <tableStyle name="Lookup-DiverRoster-style 2" pivot="0" count="3" xr9:uid="{00000000-0011-0000-FFFF-FFFF02000000}">
      <tableStyleElement type="headerRow" dxfId="34"/>
      <tableStyleElement type="firstRowStripe" dxfId="33"/>
      <tableStyleElement type="secondRowStripe" dxfId="32"/>
    </tableStyle>
    <tableStyle name="Lookup-DiverRoster-style 3" pivot="0" count="3" xr9:uid="{00000000-0011-0000-FFFF-FFFF03000000}">
      <tableStyleElement type="headerRow" dxfId="31"/>
      <tableStyleElement type="firstRowStripe" dxfId="30"/>
      <tableStyleElement type="secondRowStripe" dxfId="29"/>
    </tableStyle>
    <tableStyle name="Lookup-Generic-style" pivot="0" count="3" xr9:uid="{00000000-0011-0000-FFFF-FFFF04000000}">
      <tableStyleElement type="headerRow" dxfId="28"/>
      <tableStyleElement type="firstRowStripe" dxfId="27"/>
      <tableStyleElement type="secondRowStripe" dxfId="26"/>
    </tableStyle>
    <tableStyle name="Lookup-Generic-style 2" pivot="0" count="3" xr9:uid="{00000000-0011-0000-FFFF-FFFF05000000}">
      <tableStyleElement type="headerRow" dxfId="25"/>
      <tableStyleElement type="firstRowStripe" dxfId="24"/>
      <tableStyleElement type="secondRowStripe" dxfId="23"/>
    </tableStyle>
    <tableStyle name="Lookup-Generic-style 3" pivot="0" count="3" xr9:uid="{00000000-0011-0000-FFFF-FFFF06000000}">
      <tableStyleElement type="headerRow" dxfId="22"/>
      <tableStyleElement type="firstRowStripe" dxfId="21"/>
      <tableStyleElement type="secondRowStripe" dxfId="20"/>
    </tableStyle>
    <tableStyle name="Lookup-Generic-style 4" pivot="0" count="3" xr9:uid="{00000000-0011-0000-FFFF-FFFF07000000}">
      <tableStyleElement type="headerRow" dxfId="19"/>
      <tableStyleElement type="firstRowStripe" dxfId="18"/>
      <tableStyleElement type="secondRowStripe" dxfId="17"/>
    </tableStyle>
    <tableStyle name="Lookup-Generic-style 5" pivot="0" count="3" xr9:uid="{00000000-0011-0000-FFFF-FFFF08000000}">
      <tableStyleElement type="headerRow" dxfId="16"/>
      <tableStyleElement type="firstRowStripe" dxfId="15"/>
      <tableStyleElement type="secondRowStripe" dxfId="14"/>
    </tableStyle>
    <tableStyle name="Lookup-Generic-style 6" pivot="0" count="3" xr9:uid="{00000000-0011-0000-FFFF-FFFF09000000}">
      <tableStyleElement type="headerRow" dxfId="13"/>
      <tableStyleElement type="firstRowStripe" dxfId="12"/>
      <tableStyleElement type="secondRowStripe" dxfId="11"/>
    </tableStyle>
    <tableStyle name="Lookup-Generic-style 7" pivot="0" count="3" xr9:uid="{00000000-0011-0000-FFFF-FFFF0A000000}"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D85C6"/>
    <outlinePr summaryBelow="0" summaryRight="0"/>
    <pageSetUpPr fitToPage="1"/>
  </sheetPr>
  <dimension ref="A1:V383"/>
  <sheetViews>
    <sheetView workbookViewId="0">
      <pane ySplit="7" topLeftCell="A8" activePane="bottomLeft" state="frozen"/>
      <selection pane="bottomLeft" activeCell="E5" sqref="E5"/>
    </sheetView>
  </sheetViews>
  <sheetFormatPr defaultColWidth="12.6640625" defaultRowHeight="15.75" customHeight="1" x14ac:dyDescent="0.25"/>
  <cols>
    <col min="1" max="1" width="3" customWidth="1"/>
    <col min="2" max="2" width="3.77734375" customWidth="1"/>
    <col min="3" max="3" width="19.44140625" customWidth="1"/>
    <col min="4" max="4" width="11.77734375" customWidth="1"/>
    <col min="5" max="5" width="19.44140625" customWidth="1"/>
    <col min="6" max="6" width="11.77734375" customWidth="1"/>
    <col min="7" max="7" width="7.88671875" customWidth="1"/>
    <col min="8" max="9" width="11.109375" customWidth="1"/>
    <col min="10" max="10" width="2.77734375" hidden="1" customWidth="1"/>
    <col min="11" max="15" width="8" hidden="1" customWidth="1"/>
    <col min="16" max="16" width="10.33203125" hidden="1" customWidth="1"/>
    <col min="17" max="21" width="9.109375" hidden="1" customWidth="1"/>
    <col min="22" max="22" width="10.6640625" hidden="1" customWidth="1"/>
  </cols>
  <sheetData>
    <row r="1" spans="1:22" ht="15.75" customHeight="1" x14ac:dyDescent="0.25">
      <c r="A1" s="1" t="e">
        <f>#REF!</f>
        <v>#REF!</v>
      </c>
      <c r="B1" s="2"/>
      <c r="C1" s="3" t="s">
        <v>0</v>
      </c>
      <c r="D1" s="120" t="s">
        <v>1</v>
      </c>
      <c r="E1" s="108"/>
      <c r="F1" s="108"/>
      <c r="G1" s="108"/>
      <c r="H1" s="108"/>
      <c r="I1" s="108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7.399999999999999" x14ac:dyDescent="0.3">
      <c r="A2" s="1"/>
      <c r="B2" s="2" t="s">
        <v>2</v>
      </c>
      <c r="C2" s="6" t="s">
        <v>3</v>
      </c>
      <c r="D2" s="7" t="s">
        <v>4</v>
      </c>
      <c r="E2" s="8" t="s">
        <v>5</v>
      </c>
      <c r="F2" s="8"/>
      <c r="G2" s="9" t="s">
        <v>6</v>
      </c>
      <c r="H2" s="10" t="str">
        <f ca="1">IF(SUM(H3:H7)&gt;0,"D1 Msgs","")</f>
        <v>D1 Msgs</v>
      </c>
      <c r="I2" s="10" t="str">
        <f ca="1">IF(SUM(I3:I7)&gt;0,"D2 Msgs","")</f>
        <v>D2 Msgs</v>
      </c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6" x14ac:dyDescent="0.3">
      <c r="A3" s="11" t="s">
        <v>7</v>
      </c>
      <c r="B3" s="12" t="s">
        <v>7</v>
      </c>
      <c r="C3" s="13" t="s">
        <v>8</v>
      </c>
      <c r="D3" s="13">
        <f t="shared" ref="D3:D6" ca="1" si="0">COUNTIF(INDIRECT("$c$"&amp;VALUE(($A3-1)*100+13)&amp;":"&amp;"$c$"&amp;VALUE(($A3-1)*100+62)),"&gt;''")</f>
        <v>25</v>
      </c>
      <c r="E3" s="14" t="str">
        <f t="shared" ref="E3:E6" ca="1" si="1">INDIRECT("D"&amp;VALUE((A3-1)*100+65))</f>
        <v>10-Finalized</v>
      </c>
      <c r="F3" s="10"/>
      <c r="G3" s="9" t="str">
        <f t="shared" ref="G3:G6" ca="1" si="2">IF(INDIRECT("$c$"&amp;VALUE(($A3-1)*100+80))="","","YES")</f>
        <v/>
      </c>
      <c r="H3" s="10">
        <f t="shared" ref="H3:H6" ca="1" si="3">COUNTIF(INDIRECT("$h$"&amp;VALUE(($A3-1)*100+13)&amp;":"&amp;"$h$"&amp;VALUE(($A3-1)*100+62)),"&gt;''")</f>
        <v>0</v>
      </c>
      <c r="I3" s="10">
        <f t="shared" ref="I3:I6" ca="1" si="4">COUNTIF(INDIRECT("$i$"&amp;VALUE(($A3-1)*100+13)&amp;":"&amp;"$i$"&amp;VALUE(($A3-1)*100+62)),"&gt;''")</f>
        <v>0</v>
      </c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6" x14ac:dyDescent="0.3">
      <c r="A4" s="11" t="s">
        <v>9</v>
      </c>
      <c r="B4" s="12" t="s">
        <v>9</v>
      </c>
      <c r="C4" s="13" t="s">
        <v>10</v>
      </c>
      <c r="D4" s="13">
        <f t="shared" ca="1" si="0"/>
        <v>14</v>
      </c>
      <c r="E4" s="14" t="str">
        <f t="shared" ca="1" si="1"/>
        <v>10-Finalized</v>
      </c>
      <c r="F4" s="10"/>
      <c r="G4" s="9" t="str">
        <f t="shared" ca="1" si="2"/>
        <v/>
      </c>
      <c r="H4" s="10">
        <f t="shared" ca="1" si="3"/>
        <v>0</v>
      </c>
      <c r="I4" s="10">
        <f t="shared" ca="1" si="4"/>
        <v>0</v>
      </c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6" x14ac:dyDescent="0.3">
      <c r="A5" s="11" t="s">
        <v>11</v>
      </c>
      <c r="B5" s="12" t="s">
        <v>11</v>
      </c>
      <c r="C5" s="13" t="s">
        <v>12</v>
      </c>
      <c r="D5" s="13">
        <f t="shared" ca="1" si="0"/>
        <v>15</v>
      </c>
      <c r="E5" s="14" t="str">
        <f t="shared" ca="1" si="1"/>
        <v>10-Finalized</v>
      </c>
      <c r="F5" s="10"/>
      <c r="G5" s="9" t="str">
        <f t="shared" ca="1" si="2"/>
        <v/>
      </c>
      <c r="H5" s="10">
        <f t="shared" ca="1" si="3"/>
        <v>0</v>
      </c>
      <c r="I5" s="10">
        <f t="shared" ca="1" si="4"/>
        <v>2</v>
      </c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6" x14ac:dyDescent="0.3">
      <c r="A6" s="11" t="s">
        <v>13</v>
      </c>
      <c r="B6" s="12" t="s">
        <v>13</v>
      </c>
      <c r="C6" s="13" t="s">
        <v>14</v>
      </c>
      <c r="D6" s="13">
        <f t="shared" ca="1" si="0"/>
        <v>16</v>
      </c>
      <c r="E6" s="14" t="str">
        <f t="shared" ca="1" si="1"/>
        <v>01-Awaiting Scores</v>
      </c>
      <c r="F6" s="10"/>
      <c r="G6" s="9" t="str">
        <f t="shared" ca="1" si="2"/>
        <v/>
      </c>
      <c r="H6" s="10">
        <f t="shared" ca="1" si="3"/>
        <v>1</v>
      </c>
      <c r="I6" s="10">
        <f t="shared" ca="1" si="4"/>
        <v>3</v>
      </c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7.399999999999999" x14ac:dyDescent="0.3">
      <c r="A7" s="11" t="s">
        <v>15</v>
      </c>
      <c r="B7" s="10"/>
      <c r="C7" s="15" t="s">
        <v>16</v>
      </c>
      <c r="D7" s="16">
        <f ca="1">SUM(D3:D6)</f>
        <v>70</v>
      </c>
      <c r="E7" s="10"/>
      <c r="F7" s="10"/>
      <c r="G7" s="17"/>
      <c r="H7" s="10"/>
      <c r="I7" s="10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6" x14ac:dyDescent="0.3">
      <c r="A8" s="1" t="str">
        <f>LEFT($D11,2)&amp;"g"</f>
        <v>12g</v>
      </c>
      <c r="B8" s="18"/>
      <c r="C8" s="19" t="s">
        <v>3</v>
      </c>
      <c r="D8" s="20" t="str">
        <f>D11</f>
        <v>12 &amp; Under Girls</v>
      </c>
      <c r="E8" s="18"/>
      <c r="F8" s="19" t="s">
        <v>17</v>
      </c>
      <c r="G8" s="113" t="str">
        <f>C$1</f>
        <v>7/09/2023</v>
      </c>
      <c r="H8" s="108"/>
      <c r="I8" s="108"/>
      <c r="J8" s="4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2" ht="15.75" customHeight="1" x14ac:dyDescent="0.25">
      <c r="A9" s="1"/>
      <c r="B9" s="18"/>
      <c r="C9" s="22" t="s">
        <v>18</v>
      </c>
      <c r="D9" s="2"/>
      <c r="E9" s="23"/>
      <c r="F9" s="23"/>
      <c r="G9" s="24"/>
      <c r="H9" s="23"/>
      <c r="I9" s="23"/>
      <c r="J9" s="4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2" ht="15.75" customHeight="1" x14ac:dyDescent="0.25">
      <c r="A10" s="1"/>
      <c r="B10" s="18"/>
      <c r="C10" s="22" t="s">
        <v>19</v>
      </c>
      <c r="D10" s="2"/>
      <c r="E10" s="23"/>
      <c r="F10" s="23"/>
      <c r="G10" s="24"/>
      <c r="H10" s="23"/>
      <c r="I10" s="23"/>
      <c r="J10" s="4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15.6" x14ac:dyDescent="0.3">
      <c r="A11" s="1"/>
      <c r="B11" s="25"/>
      <c r="C11" s="26" t="s">
        <v>20</v>
      </c>
      <c r="D11" s="114" t="str">
        <f>C3</f>
        <v>12 &amp; Under Girls</v>
      </c>
      <c r="E11" s="115"/>
      <c r="F11" s="115"/>
      <c r="G11" s="115"/>
      <c r="H11" s="25"/>
      <c r="I11" s="25"/>
      <c r="J11" s="4"/>
      <c r="K11" s="116" t="s">
        <v>21</v>
      </c>
      <c r="L11" s="108"/>
      <c r="M11" s="108"/>
      <c r="N11" s="108"/>
      <c r="O11" s="108"/>
      <c r="P11" s="108"/>
      <c r="Q11" s="108"/>
      <c r="R11" s="108"/>
      <c r="S11" s="5"/>
      <c r="T11" s="5"/>
      <c r="U11" s="5"/>
      <c r="V11" s="5"/>
    </row>
    <row r="12" spans="1:22" ht="15.6" x14ac:dyDescent="0.3">
      <c r="A12" s="1"/>
      <c r="B12" s="27" t="s">
        <v>22</v>
      </c>
      <c r="C12" s="28" t="s">
        <v>23</v>
      </c>
      <c r="D12" s="29" t="s">
        <v>24</v>
      </c>
      <c r="E12" s="28" t="s">
        <v>25</v>
      </c>
      <c r="F12" s="29" t="s">
        <v>26</v>
      </c>
      <c r="G12" s="30" t="s">
        <v>27</v>
      </c>
      <c r="H12" s="31" t="s">
        <v>228</v>
      </c>
      <c r="I12" s="31" t="s">
        <v>229</v>
      </c>
      <c r="J12" s="4"/>
      <c r="K12" s="21" t="s">
        <v>28</v>
      </c>
      <c r="L12" s="21" t="s">
        <v>29</v>
      </c>
      <c r="M12" s="21" t="s">
        <v>30</v>
      </c>
      <c r="N12" s="21" t="s">
        <v>31</v>
      </c>
      <c r="O12" s="21" t="s">
        <v>32</v>
      </c>
      <c r="P12" s="21" t="s">
        <v>33</v>
      </c>
      <c r="Q12" s="21" t="s">
        <v>34</v>
      </c>
      <c r="R12" s="21" t="s">
        <v>35</v>
      </c>
      <c r="S12" s="21" t="s">
        <v>36</v>
      </c>
      <c r="T12" s="21" t="s">
        <v>37</v>
      </c>
      <c r="U12" s="21" t="s">
        <v>38</v>
      </c>
      <c r="V12" s="21" t="s">
        <v>39</v>
      </c>
    </row>
    <row r="13" spans="1:22" ht="15.75" customHeight="1" x14ac:dyDescent="0.25">
      <c r="A13" s="1" t="s">
        <v>7</v>
      </c>
      <c r="B13" s="32" t="str">
        <f t="array" ref="B13:B62">B$112&amp;$A8&amp;$A13:A62</f>
        <v>H12g1</v>
      </c>
      <c r="C13" s="33" t="s">
        <v>40</v>
      </c>
      <c r="D13" s="34" t="s">
        <v>41</v>
      </c>
      <c r="E13" s="33" t="s">
        <v>42</v>
      </c>
      <c r="F13" s="34" t="s">
        <v>41</v>
      </c>
      <c r="G13" s="35">
        <v>44.37</v>
      </c>
      <c r="H13" s="36" t="s">
        <v>43</v>
      </c>
      <c r="I13" s="36" t="s">
        <v>43</v>
      </c>
      <c r="J13" s="4"/>
      <c r="K13" s="37" t="e">
        <f t="array" ref="K13:K62">IF($C13:$C62="","", VLOOKUP($C13:$C62,#REF!,1,0))</f>
        <v>#REF!</v>
      </c>
      <c r="L13" s="5" t="s">
        <v>41</v>
      </c>
      <c r="M13" s="5" t="e">
        <f t="array" ref="M13:M62">IF($C13:$C62="","", VLOOKUP($C13:$C62,#REF!,3,0)&amp;VLOOKUP($C13:$C62,#REF!,2,0))</f>
        <v>#REF!</v>
      </c>
      <c r="N13" s="5" t="e">
        <f t="array" ref="N13:N62">IF($C13:$C62="","", VLOOKUP($C13:$C62,#REF!,9,0))</f>
        <v>#REF!</v>
      </c>
      <c r="O13" s="5" t="e">
        <f t="array" ref="O13:O62">IF($C13:$C62="","", VLOOKUP(VLOOKUP(VALUE(MID(M13:M62,2,2)),#REF!,2,0)&amp;LEFT(M13:M62,1),#REF!,2,0))</f>
        <v>#REF!</v>
      </c>
      <c r="P13" s="37" t="str">
        <f ca="1">IFERROR(__xludf.DUMMYFUNCTION("ARRAYFORMULA( IF(  (   NOT( ISNUMBER( VALUE($A13:$A50)) )+( C13:C50="""" )   ), """", 
 IF( ISNA( K13:K50 ), ""Diver-NF"", 
 IF( (   ( ISNA( L13:L50 ))+( D13:D50 &lt;&gt; L13:L50 )   ), ""Club-""&amp;L13:L50,
 IF( VLOOKUP( K13:K50&amp;L13:L50, QUERY( { $C:$C&amp;$D:$D; $E:"&amp;"$E&amp;$F:$F }, ""SELECT Col1, COUNT(Col1) GROUP BY Col1 LABEL COUNT(Col1) ''""),2,0 ) &gt; 1, ""Duplicate"",
 IF( UPPER( LEFT( M13:M50,1))&lt;&gt; UPPER( RIGHT( $A8, 1)),""Gender"",
 IF( VALUE( MID( M13:M50,2,2)) &gt; VALUE( TRIM( LEFT( $D11,2))),""Age-"" &amp; MID( M13:M50"&amp;",2,2),""""))))
)))"),"")</f>
        <v/>
      </c>
      <c r="Q13" s="37" t="e">
        <f t="array" ref="Q13:Q62">IF($E13:$E62="","", VLOOKUP($E13:$E62,#REF!,1,0))</f>
        <v>#REF!</v>
      </c>
      <c r="R13" s="5" t="s">
        <v>41</v>
      </c>
      <c r="S13" s="5" t="e">
        <f t="array" ref="S13:S62">IF($E13:$E62="","", VLOOKUP($E13:$E62,#REF!,3,0)&amp;VLOOKUP($E13:$E62,#REF!,2,0))</f>
        <v>#REF!</v>
      </c>
      <c r="T13" s="5" t="e">
        <f t="array" ref="T13:T62">IF($E13:$E62="","", VLOOKUP($E13:$E62,#REF!,9,0))</f>
        <v>#REF!</v>
      </c>
      <c r="U13" s="5" t="e">
        <f t="array" ref="U13:U62">IF($E13:$E62="","", VLOOKUP(VLOOKUP(VALUE(MID(S13:S62,2,2)),#REF!,2,0)&amp;LEFT(S13:S62,1),#REF!,2,0))</f>
        <v>#REF!</v>
      </c>
      <c r="V13" s="5" t="str">
        <f ca="1">IFERROR(__xludf.DUMMYFUNCTION("ARRAYFORMULA( IF( (   NOT( ISNUMBER( VALUE( $A13:$A50)) )+( E13:E50="""" )   ), """", 
 IF( ISNA( Q13:Q50 ), ""Diver-NF"", 
 IF( (   ( ISNA( R13:R50 ))+( F13:F50 &lt;&gt; R13:R50 )   ), ""Club-""&amp;R13:R50,
 IF( VLOOKUP( Q13:Q50&amp;R13:R50, QUERY( { $C:$C&amp;$D:$D; $E:"&amp;"$E&amp;$F:$F }, ""SELECT Col1, COUNT(Col1) GROUP BY Col1 LABEL COUNT(Col1) ''""),2,0 ) &gt; 1, ""Duplicate"",
 IF( UPPER( LEFT( S13:S50,1))&lt;&gt; UPPER( RIGHT( $A8, 1)),""Gender"",
 IF( VALUE( MID( S13:S50,2,2)) &gt; VALUE( TRIM( LEFT( $D11,2))),""Age-"" &amp; MID( S13:S50"&amp;",2,2),""""))))
)))"),"")</f>
        <v/>
      </c>
    </row>
    <row r="14" spans="1:22" ht="15.75" customHeight="1" x14ac:dyDescent="0.25">
      <c r="A14" s="1">
        <f t="shared" ref="A14:A62" si="5">A13+1</f>
        <v>2</v>
      </c>
      <c r="B14" s="27" t="str">
        <v>H12g2</v>
      </c>
      <c r="C14" s="33" t="s">
        <v>44</v>
      </c>
      <c r="D14" s="34" t="s">
        <v>45</v>
      </c>
      <c r="E14" s="33" t="s">
        <v>46</v>
      </c>
      <c r="F14" s="34" t="s">
        <v>45</v>
      </c>
      <c r="G14" s="35">
        <v>49.2</v>
      </c>
      <c r="H14" s="36" t="s">
        <v>43</v>
      </c>
      <c r="I14" s="36" t="s">
        <v>43</v>
      </c>
      <c r="J14" s="4"/>
      <c r="K14" s="37" t="e">
        <v>#REF!</v>
      </c>
      <c r="L14" s="5" t="s">
        <v>45</v>
      </c>
      <c r="M14" s="5" t="e">
        <v>#REF!</v>
      </c>
      <c r="N14" s="5" t="e">
        <v>#REF!</v>
      </c>
      <c r="O14" s="5" t="e">
        <v>#REF!</v>
      </c>
      <c r="P14" s="37" t="str">
        <f ca="1">IFERROR(__xludf.DUMMYFUNCTION("""COMPUTED_VALUE"""),"")</f>
        <v/>
      </c>
      <c r="Q14" s="37" t="e">
        <v>#REF!</v>
      </c>
      <c r="R14" s="5" t="s">
        <v>45</v>
      </c>
      <c r="S14" s="5" t="e">
        <v>#REF!</v>
      </c>
      <c r="T14" s="5" t="e">
        <v>#REF!</v>
      </c>
      <c r="U14" s="5" t="e">
        <v>#REF!</v>
      </c>
      <c r="V14" s="5" t="str">
        <f ca="1">IFERROR(__xludf.DUMMYFUNCTION("""COMPUTED_VALUE"""),"")</f>
        <v/>
      </c>
    </row>
    <row r="15" spans="1:22" ht="15.75" customHeight="1" x14ac:dyDescent="0.25">
      <c r="A15" s="1">
        <f t="shared" si="5"/>
        <v>3</v>
      </c>
      <c r="B15" s="27" t="str">
        <v>H12g3</v>
      </c>
      <c r="C15" s="33" t="s">
        <v>47</v>
      </c>
      <c r="D15" s="34" t="s">
        <v>48</v>
      </c>
      <c r="E15" s="33" t="s">
        <v>49</v>
      </c>
      <c r="F15" s="34" t="s">
        <v>48</v>
      </c>
      <c r="G15" s="38">
        <v>31.14</v>
      </c>
      <c r="H15" s="36" t="s">
        <v>43</v>
      </c>
      <c r="I15" s="36" t="s">
        <v>43</v>
      </c>
      <c r="J15" s="4"/>
      <c r="K15" s="37" t="e">
        <v>#REF!</v>
      </c>
      <c r="L15" s="5" t="s">
        <v>48</v>
      </c>
      <c r="M15" s="5" t="e">
        <v>#REF!</v>
      </c>
      <c r="N15" s="5" t="e">
        <v>#REF!</v>
      </c>
      <c r="O15" s="5" t="e">
        <v>#REF!</v>
      </c>
      <c r="P15" s="37" t="str">
        <f ca="1">IFERROR(__xludf.DUMMYFUNCTION("""COMPUTED_VALUE"""),"")</f>
        <v/>
      </c>
      <c r="Q15" s="37" t="e">
        <v>#REF!</v>
      </c>
      <c r="R15" s="5" t="s">
        <v>48</v>
      </c>
      <c r="S15" s="5" t="e">
        <v>#REF!</v>
      </c>
      <c r="T15" s="5" t="e">
        <v>#REF!</v>
      </c>
      <c r="U15" s="5" t="e">
        <v>#REF!</v>
      </c>
      <c r="V15" s="5" t="str">
        <f ca="1">IFERROR(__xludf.DUMMYFUNCTION("""COMPUTED_VALUE"""),"")</f>
        <v/>
      </c>
    </row>
    <row r="16" spans="1:22" ht="15.75" customHeight="1" x14ac:dyDescent="0.25">
      <c r="A16" s="1">
        <f t="shared" si="5"/>
        <v>4</v>
      </c>
      <c r="B16" s="27" t="str">
        <v>H12g4</v>
      </c>
      <c r="C16" s="33" t="s">
        <v>50</v>
      </c>
      <c r="D16" s="34" t="s">
        <v>45</v>
      </c>
      <c r="E16" s="33" t="s">
        <v>51</v>
      </c>
      <c r="F16" s="34" t="s">
        <v>45</v>
      </c>
      <c r="G16" s="38">
        <v>29.94</v>
      </c>
      <c r="H16" s="36" t="s">
        <v>43</v>
      </c>
      <c r="I16" s="36" t="s">
        <v>43</v>
      </c>
      <c r="J16" s="4"/>
      <c r="K16" s="37" t="e">
        <v>#REF!</v>
      </c>
      <c r="L16" s="5" t="s">
        <v>45</v>
      </c>
      <c r="M16" s="5" t="e">
        <v>#REF!</v>
      </c>
      <c r="N16" s="5" t="e">
        <v>#REF!</v>
      </c>
      <c r="O16" s="5" t="e">
        <v>#REF!</v>
      </c>
      <c r="P16" s="37" t="str">
        <f ca="1">IFERROR(__xludf.DUMMYFUNCTION("""COMPUTED_VALUE"""),"")</f>
        <v/>
      </c>
      <c r="Q16" s="37" t="e">
        <v>#REF!</v>
      </c>
      <c r="R16" s="5" t="s">
        <v>45</v>
      </c>
      <c r="S16" s="5" t="e">
        <v>#REF!</v>
      </c>
      <c r="T16" s="5" t="e">
        <v>#REF!</v>
      </c>
      <c r="U16" s="5" t="e">
        <v>#REF!</v>
      </c>
      <c r="V16" s="5" t="str">
        <f ca="1">IFERROR(__xludf.DUMMYFUNCTION("""COMPUTED_VALUE"""),"")</f>
        <v/>
      </c>
    </row>
    <row r="17" spans="1:22" ht="15.75" customHeight="1" x14ac:dyDescent="0.25">
      <c r="A17" s="1">
        <f t="shared" si="5"/>
        <v>5</v>
      </c>
      <c r="B17" s="27" t="str">
        <v>H12g5</v>
      </c>
      <c r="C17" s="33" t="s">
        <v>52</v>
      </c>
      <c r="D17" s="34" t="s">
        <v>53</v>
      </c>
      <c r="E17" s="33" t="s">
        <v>54</v>
      </c>
      <c r="F17" s="34" t="s">
        <v>53</v>
      </c>
      <c r="G17" s="38">
        <v>58.05</v>
      </c>
      <c r="H17" s="36" t="s">
        <v>43</v>
      </c>
      <c r="I17" s="36" t="s">
        <v>43</v>
      </c>
      <c r="J17" s="4"/>
      <c r="K17" s="37" t="e">
        <v>#REF!</v>
      </c>
      <c r="L17" s="5" t="s">
        <v>53</v>
      </c>
      <c r="M17" s="5" t="e">
        <v>#REF!</v>
      </c>
      <c r="N17" s="5" t="e">
        <v>#REF!</v>
      </c>
      <c r="O17" s="5" t="e">
        <v>#REF!</v>
      </c>
      <c r="P17" s="37" t="str">
        <f ca="1">IFERROR(__xludf.DUMMYFUNCTION("""COMPUTED_VALUE"""),"")</f>
        <v/>
      </c>
      <c r="Q17" s="37" t="e">
        <v>#REF!</v>
      </c>
      <c r="R17" s="5" t="s">
        <v>53</v>
      </c>
      <c r="S17" s="5" t="e">
        <v>#REF!</v>
      </c>
      <c r="T17" s="5" t="e">
        <v>#REF!</v>
      </c>
      <c r="U17" s="5" t="e">
        <v>#REF!</v>
      </c>
      <c r="V17" s="5" t="str">
        <f ca="1">IFERROR(__xludf.DUMMYFUNCTION("""COMPUTED_VALUE"""),"")</f>
        <v/>
      </c>
    </row>
    <row r="18" spans="1:22" ht="15.75" customHeight="1" x14ac:dyDescent="0.25">
      <c r="A18" s="1">
        <f t="shared" si="5"/>
        <v>6</v>
      </c>
      <c r="B18" s="27" t="str">
        <v>H12g6</v>
      </c>
      <c r="C18" s="33" t="s">
        <v>55</v>
      </c>
      <c r="D18" s="34" t="s">
        <v>56</v>
      </c>
      <c r="E18" s="33" t="s">
        <v>57</v>
      </c>
      <c r="F18" s="34" t="s">
        <v>56</v>
      </c>
      <c r="G18" s="38">
        <v>51.03</v>
      </c>
      <c r="H18" s="36" t="s">
        <v>43</v>
      </c>
      <c r="I18" s="36" t="s">
        <v>43</v>
      </c>
      <c r="J18" s="4"/>
      <c r="K18" s="37" t="e">
        <v>#REF!</v>
      </c>
      <c r="L18" s="5" t="s">
        <v>56</v>
      </c>
      <c r="M18" s="5" t="e">
        <v>#REF!</v>
      </c>
      <c r="N18" s="5" t="e">
        <v>#REF!</v>
      </c>
      <c r="O18" s="5" t="e">
        <v>#REF!</v>
      </c>
      <c r="P18" s="37" t="str">
        <f ca="1">IFERROR(__xludf.DUMMYFUNCTION("""COMPUTED_VALUE"""),"")</f>
        <v/>
      </c>
      <c r="Q18" s="37" t="e">
        <v>#REF!</v>
      </c>
      <c r="R18" s="5" t="s">
        <v>56</v>
      </c>
      <c r="S18" s="5" t="e">
        <v>#REF!</v>
      </c>
      <c r="T18" s="5" t="e">
        <v>#REF!</v>
      </c>
      <c r="U18" s="5" t="e">
        <v>#REF!</v>
      </c>
      <c r="V18" s="5" t="str">
        <f ca="1">IFERROR(__xludf.DUMMYFUNCTION("""COMPUTED_VALUE"""),"")</f>
        <v/>
      </c>
    </row>
    <row r="19" spans="1:22" ht="15.75" customHeight="1" x14ac:dyDescent="0.25">
      <c r="A19" s="1">
        <f t="shared" si="5"/>
        <v>7</v>
      </c>
      <c r="B19" s="27" t="str">
        <v>H12g7</v>
      </c>
      <c r="C19" s="33" t="s">
        <v>58</v>
      </c>
      <c r="D19" s="34" t="s">
        <v>59</v>
      </c>
      <c r="E19" s="33" t="s">
        <v>60</v>
      </c>
      <c r="F19" s="34" t="s">
        <v>59</v>
      </c>
      <c r="G19" s="38">
        <v>47.64</v>
      </c>
      <c r="H19" s="36" t="s">
        <v>43</v>
      </c>
      <c r="I19" s="36" t="s">
        <v>43</v>
      </c>
      <c r="J19" s="4"/>
      <c r="K19" s="37" t="e">
        <v>#REF!</v>
      </c>
      <c r="L19" s="5" t="s">
        <v>59</v>
      </c>
      <c r="M19" s="5" t="e">
        <v>#REF!</v>
      </c>
      <c r="N19" s="5" t="e">
        <v>#REF!</v>
      </c>
      <c r="O19" s="5" t="e">
        <v>#REF!</v>
      </c>
      <c r="P19" s="37" t="str">
        <f ca="1">IFERROR(__xludf.DUMMYFUNCTION("""COMPUTED_VALUE"""),"")</f>
        <v/>
      </c>
      <c r="Q19" s="37" t="e">
        <v>#REF!</v>
      </c>
      <c r="R19" s="5" t="s">
        <v>59</v>
      </c>
      <c r="S19" s="5" t="e">
        <v>#REF!</v>
      </c>
      <c r="T19" s="5" t="e">
        <v>#REF!</v>
      </c>
      <c r="U19" s="5" t="e">
        <v>#REF!</v>
      </c>
      <c r="V19" s="5" t="str">
        <f ca="1">IFERROR(__xludf.DUMMYFUNCTION("""COMPUTED_VALUE"""),"")</f>
        <v/>
      </c>
    </row>
    <row r="20" spans="1:22" ht="15.75" customHeight="1" x14ac:dyDescent="0.25">
      <c r="A20" s="1">
        <f t="shared" si="5"/>
        <v>8</v>
      </c>
      <c r="B20" s="27" t="str">
        <v>H12g8</v>
      </c>
      <c r="C20" s="33" t="s">
        <v>61</v>
      </c>
      <c r="D20" s="34" t="s">
        <v>62</v>
      </c>
      <c r="E20" s="33" t="s">
        <v>63</v>
      </c>
      <c r="F20" s="34" t="s">
        <v>62</v>
      </c>
      <c r="G20" s="38">
        <v>79.56</v>
      </c>
      <c r="H20" s="36" t="s">
        <v>43</v>
      </c>
      <c r="I20" s="36" t="s">
        <v>43</v>
      </c>
      <c r="J20" s="4"/>
      <c r="K20" s="37" t="e">
        <v>#REF!</v>
      </c>
      <c r="L20" s="5" t="s">
        <v>62</v>
      </c>
      <c r="M20" s="5" t="e">
        <v>#REF!</v>
      </c>
      <c r="N20" s="5" t="e">
        <v>#REF!</v>
      </c>
      <c r="O20" s="5" t="e">
        <v>#REF!</v>
      </c>
      <c r="P20" s="37" t="str">
        <f ca="1">IFERROR(__xludf.DUMMYFUNCTION("""COMPUTED_VALUE"""),"")</f>
        <v/>
      </c>
      <c r="Q20" s="37" t="e">
        <v>#REF!</v>
      </c>
      <c r="R20" s="5" t="s">
        <v>62</v>
      </c>
      <c r="S20" s="5" t="e">
        <v>#REF!</v>
      </c>
      <c r="T20" s="5" t="e">
        <v>#REF!</v>
      </c>
      <c r="U20" s="5" t="e">
        <v>#REF!</v>
      </c>
      <c r="V20" s="5" t="str">
        <f ca="1">IFERROR(__xludf.DUMMYFUNCTION("""COMPUTED_VALUE"""),"")</f>
        <v/>
      </c>
    </row>
    <row r="21" spans="1:22" ht="15.75" customHeight="1" x14ac:dyDescent="0.25">
      <c r="A21" s="1">
        <f t="shared" si="5"/>
        <v>9</v>
      </c>
      <c r="B21" s="27" t="str">
        <v>H12g9</v>
      </c>
      <c r="C21" s="39" t="s">
        <v>64</v>
      </c>
      <c r="D21" s="40" t="s">
        <v>65</v>
      </c>
      <c r="E21" s="41" t="s">
        <v>66</v>
      </c>
      <c r="F21" s="40" t="s">
        <v>67</v>
      </c>
      <c r="G21" s="42">
        <v>54.45</v>
      </c>
      <c r="H21" s="36" t="s">
        <v>43</v>
      </c>
      <c r="I21" s="36" t="s">
        <v>43</v>
      </c>
      <c r="J21" s="4"/>
      <c r="K21" s="37" t="e">
        <v>#REF!</v>
      </c>
      <c r="L21" s="5" t="s">
        <v>65</v>
      </c>
      <c r="M21" s="5" t="e">
        <v>#REF!</v>
      </c>
      <c r="N21" s="5" t="e">
        <v>#REF!</v>
      </c>
      <c r="O21" s="5" t="e">
        <v>#REF!</v>
      </c>
      <c r="P21" s="37" t="str">
        <f ca="1">IFERROR(__xludf.DUMMYFUNCTION("""COMPUTED_VALUE"""),"")</f>
        <v/>
      </c>
      <c r="Q21" s="37" t="e">
        <v>#REF!</v>
      </c>
      <c r="R21" s="5" t="s">
        <v>67</v>
      </c>
      <c r="S21" s="5" t="e">
        <v>#REF!</v>
      </c>
      <c r="T21" s="5" t="e">
        <v>#REF!</v>
      </c>
      <c r="U21" s="5" t="e">
        <v>#REF!</v>
      </c>
      <c r="V21" s="5" t="str">
        <f ca="1">IFERROR(__xludf.DUMMYFUNCTION("""COMPUTED_VALUE"""),"")</f>
        <v/>
      </c>
    </row>
    <row r="22" spans="1:22" ht="15.75" customHeight="1" x14ac:dyDescent="0.25">
      <c r="A22" s="1">
        <f t="shared" si="5"/>
        <v>10</v>
      </c>
      <c r="B22" s="27" t="str">
        <v>H12g10</v>
      </c>
      <c r="C22" s="39" t="s">
        <v>68</v>
      </c>
      <c r="D22" s="40" t="s">
        <v>69</v>
      </c>
      <c r="E22" s="41" t="s">
        <v>70</v>
      </c>
      <c r="F22" s="40" t="s">
        <v>69</v>
      </c>
      <c r="G22" s="42">
        <v>73.83</v>
      </c>
      <c r="H22" s="36" t="s">
        <v>43</v>
      </c>
      <c r="I22" s="36" t="s">
        <v>43</v>
      </c>
      <c r="J22" s="4"/>
      <c r="K22" s="37" t="e">
        <v>#REF!</v>
      </c>
      <c r="L22" s="5" t="s">
        <v>69</v>
      </c>
      <c r="M22" s="5" t="e">
        <v>#REF!</v>
      </c>
      <c r="N22" s="5" t="e">
        <v>#REF!</v>
      </c>
      <c r="O22" s="5" t="e">
        <v>#REF!</v>
      </c>
      <c r="P22" s="37" t="str">
        <f ca="1">IFERROR(__xludf.DUMMYFUNCTION("""COMPUTED_VALUE"""),"")</f>
        <v/>
      </c>
      <c r="Q22" s="37" t="e">
        <v>#REF!</v>
      </c>
      <c r="R22" s="5" t="s">
        <v>69</v>
      </c>
      <c r="S22" s="5" t="e">
        <v>#REF!</v>
      </c>
      <c r="T22" s="5" t="e">
        <v>#REF!</v>
      </c>
      <c r="U22" s="5" t="e">
        <v>#REF!</v>
      </c>
      <c r="V22" s="5" t="str">
        <f ca="1">IFERROR(__xludf.DUMMYFUNCTION("""COMPUTED_VALUE"""),"")</f>
        <v/>
      </c>
    </row>
    <row r="23" spans="1:22" ht="15.75" customHeight="1" x14ac:dyDescent="0.25">
      <c r="A23" s="1">
        <f t="shared" si="5"/>
        <v>11</v>
      </c>
      <c r="B23" s="27" t="str">
        <v>H12g11</v>
      </c>
      <c r="C23" s="39" t="s">
        <v>71</v>
      </c>
      <c r="D23" s="40" t="s">
        <v>72</v>
      </c>
      <c r="E23" s="41" t="s">
        <v>73</v>
      </c>
      <c r="F23" s="40" t="s">
        <v>72</v>
      </c>
      <c r="G23" s="42">
        <v>50.91</v>
      </c>
      <c r="H23" s="36" t="s">
        <v>43</v>
      </c>
      <c r="I23" s="36" t="s">
        <v>43</v>
      </c>
      <c r="J23" s="4"/>
      <c r="K23" s="37" t="e">
        <v>#REF!</v>
      </c>
      <c r="L23" s="5" t="s">
        <v>72</v>
      </c>
      <c r="M23" s="5" t="e">
        <v>#REF!</v>
      </c>
      <c r="N23" s="5" t="e">
        <v>#REF!</v>
      </c>
      <c r="O23" s="5" t="e">
        <v>#REF!</v>
      </c>
      <c r="P23" s="37" t="str">
        <f ca="1">IFERROR(__xludf.DUMMYFUNCTION("""COMPUTED_VALUE"""),"")</f>
        <v/>
      </c>
      <c r="Q23" s="37" t="e">
        <v>#REF!</v>
      </c>
      <c r="R23" s="5" t="s">
        <v>72</v>
      </c>
      <c r="S23" s="5" t="e">
        <v>#REF!</v>
      </c>
      <c r="T23" s="5" t="e">
        <v>#REF!</v>
      </c>
      <c r="U23" s="5" t="e">
        <v>#REF!</v>
      </c>
      <c r="V23" s="5" t="str">
        <f ca="1">IFERROR(__xludf.DUMMYFUNCTION("""COMPUTED_VALUE"""),"")</f>
        <v/>
      </c>
    </row>
    <row r="24" spans="1:22" ht="15.75" customHeight="1" x14ac:dyDescent="0.25">
      <c r="A24" s="1">
        <f t="shared" si="5"/>
        <v>12</v>
      </c>
      <c r="B24" s="27" t="str">
        <v>H12g12</v>
      </c>
      <c r="C24" s="39" t="s">
        <v>74</v>
      </c>
      <c r="D24" s="40" t="s">
        <v>48</v>
      </c>
      <c r="E24" s="41" t="s">
        <v>75</v>
      </c>
      <c r="F24" s="40" t="s">
        <v>76</v>
      </c>
      <c r="G24" s="42">
        <v>52.53</v>
      </c>
      <c r="H24" s="36" t="s">
        <v>43</v>
      </c>
      <c r="I24" s="36" t="s">
        <v>43</v>
      </c>
      <c r="J24" s="4"/>
      <c r="K24" s="37" t="e">
        <v>#REF!</v>
      </c>
      <c r="L24" s="5" t="s">
        <v>48</v>
      </c>
      <c r="M24" s="5" t="e">
        <v>#REF!</v>
      </c>
      <c r="N24" s="5" t="e">
        <v>#REF!</v>
      </c>
      <c r="O24" s="5" t="e">
        <v>#REF!</v>
      </c>
      <c r="P24" s="37" t="str">
        <f ca="1">IFERROR(__xludf.DUMMYFUNCTION("""COMPUTED_VALUE"""),"")</f>
        <v/>
      </c>
      <c r="Q24" s="37" t="e">
        <v>#REF!</v>
      </c>
      <c r="R24" s="5" t="s">
        <v>76</v>
      </c>
      <c r="S24" s="5" t="e">
        <v>#REF!</v>
      </c>
      <c r="T24" s="5" t="e">
        <v>#REF!</v>
      </c>
      <c r="U24" s="5" t="e">
        <v>#REF!</v>
      </c>
      <c r="V24" s="5" t="str">
        <f ca="1">IFERROR(__xludf.DUMMYFUNCTION("""COMPUTED_VALUE"""),"")</f>
        <v/>
      </c>
    </row>
    <row r="25" spans="1:22" ht="15.75" customHeight="1" x14ac:dyDescent="0.25">
      <c r="A25" s="1">
        <f t="shared" si="5"/>
        <v>13</v>
      </c>
      <c r="B25" s="27" t="str">
        <v>H12g13</v>
      </c>
      <c r="C25" s="39" t="s">
        <v>77</v>
      </c>
      <c r="D25" s="40" t="s">
        <v>78</v>
      </c>
      <c r="E25" s="41" t="s">
        <v>79</v>
      </c>
      <c r="F25" s="40" t="s">
        <v>78</v>
      </c>
      <c r="G25" s="42">
        <v>53.61</v>
      </c>
      <c r="H25" s="36" t="s">
        <v>43</v>
      </c>
      <c r="I25" s="36" t="s">
        <v>43</v>
      </c>
      <c r="J25" s="4"/>
      <c r="K25" s="37" t="e">
        <v>#REF!</v>
      </c>
      <c r="L25" s="5" t="s">
        <v>78</v>
      </c>
      <c r="M25" s="5" t="e">
        <v>#REF!</v>
      </c>
      <c r="N25" s="5" t="e">
        <v>#REF!</v>
      </c>
      <c r="O25" s="5" t="e">
        <v>#REF!</v>
      </c>
      <c r="P25" s="37" t="str">
        <f ca="1">IFERROR(__xludf.DUMMYFUNCTION("""COMPUTED_VALUE"""),"")</f>
        <v/>
      </c>
      <c r="Q25" s="37" t="e">
        <v>#REF!</v>
      </c>
      <c r="R25" s="5" t="s">
        <v>78</v>
      </c>
      <c r="S25" s="5" t="e">
        <v>#REF!</v>
      </c>
      <c r="T25" s="5" t="e">
        <v>#REF!</v>
      </c>
      <c r="U25" s="5" t="e">
        <v>#REF!</v>
      </c>
      <c r="V25" s="5" t="str">
        <f ca="1">IFERROR(__xludf.DUMMYFUNCTION("""COMPUTED_VALUE"""),"")</f>
        <v/>
      </c>
    </row>
    <row r="26" spans="1:22" ht="15.75" customHeight="1" x14ac:dyDescent="0.25">
      <c r="A26" s="1">
        <f t="shared" si="5"/>
        <v>14</v>
      </c>
      <c r="B26" s="27" t="str">
        <v>H12g14</v>
      </c>
      <c r="C26" s="39" t="s">
        <v>80</v>
      </c>
      <c r="D26" s="40" t="s">
        <v>45</v>
      </c>
      <c r="E26" s="41" t="s">
        <v>81</v>
      </c>
      <c r="F26" s="40" t="s">
        <v>45</v>
      </c>
      <c r="G26" s="42">
        <v>57.3</v>
      </c>
      <c r="H26" s="36" t="s">
        <v>43</v>
      </c>
      <c r="I26" s="36" t="s">
        <v>43</v>
      </c>
      <c r="J26" s="4"/>
      <c r="K26" s="37" t="e">
        <v>#REF!</v>
      </c>
      <c r="L26" s="5" t="s">
        <v>45</v>
      </c>
      <c r="M26" s="5" t="e">
        <v>#REF!</v>
      </c>
      <c r="N26" s="5" t="e">
        <v>#REF!</v>
      </c>
      <c r="O26" s="5" t="e">
        <v>#REF!</v>
      </c>
      <c r="P26" s="37" t="str">
        <f ca="1">IFERROR(__xludf.DUMMYFUNCTION("""COMPUTED_VALUE"""),"")</f>
        <v/>
      </c>
      <c r="Q26" s="37" t="e">
        <v>#REF!</v>
      </c>
      <c r="R26" s="5" t="s">
        <v>45</v>
      </c>
      <c r="S26" s="5" t="e">
        <v>#REF!</v>
      </c>
      <c r="T26" s="5" t="e">
        <v>#REF!</v>
      </c>
      <c r="U26" s="5" t="e">
        <v>#REF!</v>
      </c>
      <c r="V26" s="5" t="str">
        <f ca="1">IFERROR(__xludf.DUMMYFUNCTION("""COMPUTED_VALUE"""),"")</f>
        <v/>
      </c>
    </row>
    <row r="27" spans="1:22" ht="15.75" customHeight="1" x14ac:dyDescent="0.25">
      <c r="A27" s="1">
        <f t="shared" si="5"/>
        <v>15</v>
      </c>
      <c r="B27" s="27" t="str">
        <v>H12g15</v>
      </c>
      <c r="C27" s="39" t="s">
        <v>82</v>
      </c>
      <c r="D27" s="40" t="s">
        <v>83</v>
      </c>
      <c r="E27" s="41" t="s">
        <v>84</v>
      </c>
      <c r="F27" s="40" t="s">
        <v>83</v>
      </c>
      <c r="G27" s="42">
        <v>59.49</v>
      </c>
      <c r="H27" s="36" t="s">
        <v>43</v>
      </c>
      <c r="I27" s="36" t="s">
        <v>43</v>
      </c>
      <c r="J27" s="4"/>
      <c r="K27" s="37" t="e">
        <v>#REF!</v>
      </c>
      <c r="L27" s="5" t="s">
        <v>83</v>
      </c>
      <c r="M27" s="5" t="e">
        <v>#REF!</v>
      </c>
      <c r="N27" s="5" t="e">
        <v>#REF!</v>
      </c>
      <c r="O27" s="5" t="e">
        <v>#REF!</v>
      </c>
      <c r="P27" s="37" t="str">
        <f ca="1">IFERROR(__xludf.DUMMYFUNCTION("""COMPUTED_VALUE"""),"")</f>
        <v/>
      </c>
      <c r="Q27" s="37" t="e">
        <v>#REF!</v>
      </c>
      <c r="R27" s="5" t="s">
        <v>83</v>
      </c>
      <c r="S27" s="5" t="e">
        <v>#REF!</v>
      </c>
      <c r="T27" s="5" t="e">
        <v>#REF!</v>
      </c>
      <c r="U27" s="5" t="e">
        <v>#REF!</v>
      </c>
      <c r="V27" s="5" t="str">
        <f ca="1">IFERROR(__xludf.DUMMYFUNCTION("""COMPUTED_VALUE"""),"")</f>
        <v/>
      </c>
    </row>
    <row r="28" spans="1:22" ht="15.75" customHeight="1" x14ac:dyDescent="0.25">
      <c r="A28" s="1">
        <f t="shared" si="5"/>
        <v>16</v>
      </c>
      <c r="B28" s="27" t="str">
        <v>H12g16</v>
      </c>
      <c r="C28" s="39" t="s">
        <v>85</v>
      </c>
      <c r="D28" s="40" t="s">
        <v>83</v>
      </c>
      <c r="E28" s="41" t="s">
        <v>86</v>
      </c>
      <c r="F28" s="40" t="s">
        <v>83</v>
      </c>
      <c r="G28" s="42">
        <v>49.23</v>
      </c>
      <c r="H28" s="36" t="s">
        <v>43</v>
      </c>
      <c r="I28" s="36" t="s">
        <v>43</v>
      </c>
      <c r="J28" s="4"/>
      <c r="K28" s="37" t="e">
        <v>#REF!</v>
      </c>
      <c r="L28" s="5" t="s">
        <v>83</v>
      </c>
      <c r="M28" s="5" t="e">
        <v>#REF!</v>
      </c>
      <c r="N28" s="5" t="e">
        <v>#REF!</v>
      </c>
      <c r="O28" s="5" t="e">
        <v>#REF!</v>
      </c>
      <c r="P28" s="37" t="str">
        <f ca="1">IFERROR(__xludf.DUMMYFUNCTION("""COMPUTED_VALUE"""),"")</f>
        <v/>
      </c>
      <c r="Q28" s="37" t="e">
        <v>#REF!</v>
      </c>
      <c r="R28" s="5" t="s">
        <v>83</v>
      </c>
      <c r="S28" s="5" t="e">
        <v>#REF!</v>
      </c>
      <c r="T28" s="5" t="e">
        <v>#REF!</v>
      </c>
      <c r="U28" s="5" t="e">
        <v>#REF!</v>
      </c>
      <c r="V28" s="5" t="str">
        <f ca="1">IFERROR(__xludf.DUMMYFUNCTION("""COMPUTED_VALUE"""),"")</f>
        <v/>
      </c>
    </row>
    <row r="29" spans="1:22" ht="15.75" customHeight="1" x14ac:dyDescent="0.25">
      <c r="A29" s="1">
        <f t="shared" si="5"/>
        <v>17</v>
      </c>
      <c r="B29" s="27" t="str">
        <v>H12g17</v>
      </c>
      <c r="C29" s="39" t="s">
        <v>87</v>
      </c>
      <c r="D29" s="40" t="s">
        <v>83</v>
      </c>
      <c r="E29" s="41" t="s">
        <v>88</v>
      </c>
      <c r="F29" s="40" t="s">
        <v>83</v>
      </c>
      <c r="G29" s="42">
        <v>40.68</v>
      </c>
      <c r="H29" s="36" t="s">
        <v>43</v>
      </c>
      <c r="I29" s="36" t="s">
        <v>43</v>
      </c>
      <c r="J29" s="4"/>
      <c r="K29" s="37" t="e">
        <v>#REF!</v>
      </c>
      <c r="L29" s="5" t="s">
        <v>83</v>
      </c>
      <c r="M29" s="5" t="e">
        <v>#REF!</v>
      </c>
      <c r="N29" s="5" t="e">
        <v>#REF!</v>
      </c>
      <c r="O29" s="5" t="e">
        <v>#REF!</v>
      </c>
      <c r="P29" s="37" t="str">
        <f ca="1">IFERROR(__xludf.DUMMYFUNCTION("""COMPUTED_VALUE"""),"")</f>
        <v/>
      </c>
      <c r="Q29" s="37" t="e">
        <v>#REF!</v>
      </c>
      <c r="R29" s="5" t="s">
        <v>83</v>
      </c>
      <c r="S29" s="5" t="e">
        <v>#REF!</v>
      </c>
      <c r="T29" s="5" t="e">
        <v>#REF!</v>
      </c>
      <c r="U29" s="5" t="e">
        <v>#REF!</v>
      </c>
      <c r="V29" s="5" t="str">
        <f ca="1">IFERROR(__xludf.DUMMYFUNCTION("""COMPUTED_VALUE"""),"")</f>
        <v/>
      </c>
    </row>
    <row r="30" spans="1:22" ht="15.75" customHeight="1" x14ac:dyDescent="0.25">
      <c r="A30" s="1">
        <f t="shared" si="5"/>
        <v>18</v>
      </c>
      <c r="B30" s="27" t="str">
        <v>H12g18</v>
      </c>
      <c r="C30" s="33" t="s">
        <v>89</v>
      </c>
      <c r="D30" s="34" t="s">
        <v>83</v>
      </c>
      <c r="E30" s="33" t="s">
        <v>90</v>
      </c>
      <c r="F30" s="34" t="s">
        <v>83</v>
      </c>
      <c r="G30" s="38">
        <v>27.81</v>
      </c>
      <c r="H30" s="36" t="s">
        <v>43</v>
      </c>
      <c r="I30" s="36" t="s">
        <v>43</v>
      </c>
      <c r="J30" s="4"/>
      <c r="K30" s="37" t="e">
        <v>#REF!</v>
      </c>
      <c r="L30" s="5" t="s">
        <v>83</v>
      </c>
      <c r="M30" s="5" t="e">
        <v>#REF!</v>
      </c>
      <c r="N30" s="5" t="e">
        <v>#REF!</v>
      </c>
      <c r="O30" s="5" t="e">
        <v>#REF!</v>
      </c>
      <c r="P30" s="37" t="str">
        <f ca="1">IFERROR(__xludf.DUMMYFUNCTION("""COMPUTED_VALUE"""),"")</f>
        <v/>
      </c>
      <c r="Q30" s="37" t="e">
        <v>#REF!</v>
      </c>
      <c r="R30" s="5" t="s">
        <v>83</v>
      </c>
      <c r="S30" s="5" t="e">
        <v>#REF!</v>
      </c>
      <c r="T30" s="5" t="e">
        <v>#REF!</v>
      </c>
      <c r="U30" s="5" t="e">
        <v>#REF!</v>
      </c>
      <c r="V30" s="5" t="str">
        <f ca="1">IFERROR(__xludf.DUMMYFUNCTION("""COMPUTED_VALUE"""),"")</f>
        <v/>
      </c>
    </row>
    <row r="31" spans="1:22" ht="13.2" x14ac:dyDescent="0.25">
      <c r="A31" s="1">
        <f t="shared" si="5"/>
        <v>19</v>
      </c>
      <c r="B31" s="27" t="str">
        <v>H12g19</v>
      </c>
      <c r="C31" s="33" t="s">
        <v>91</v>
      </c>
      <c r="D31" s="34" t="s">
        <v>92</v>
      </c>
      <c r="E31" s="33" t="s">
        <v>93</v>
      </c>
      <c r="F31" s="34" t="s">
        <v>92</v>
      </c>
      <c r="G31" s="38">
        <v>54.42</v>
      </c>
      <c r="H31" s="36" t="s">
        <v>43</v>
      </c>
      <c r="I31" s="36" t="s">
        <v>43</v>
      </c>
      <c r="J31" s="4"/>
      <c r="K31" s="37" t="e">
        <v>#REF!</v>
      </c>
      <c r="L31" s="5" t="s">
        <v>92</v>
      </c>
      <c r="M31" s="5" t="e">
        <v>#REF!</v>
      </c>
      <c r="N31" s="5" t="e">
        <v>#REF!</v>
      </c>
      <c r="O31" s="5" t="e">
        <v>#REF!</v>
      </c>
      <c r="P31" s="37" t="str">
        <f ca="1">IFERROR(__xludf.DUMMYFUNCTION("""COMPUTED_VALUE"""),"")</f>
        <v/>
      </c>
      <c r="Q31" s="37" t="e">
        <v>#REF!</v>
      </c>
      <c r="R31" s="5" t="s">
        <v>92</v>
      </c>
      <c r="S31" s="5" t="e">
        <v>#REF!</v>
      </c>
      <c r="T31" s="5" t="e">
        <v>#REF!</v>
      </c>
      <c r="U31" s="5" t="e">
        <v>#REF!</v>
      </c>
      <c r="V31" s="5" t="str">
        <f ca="1">IFERROR(__xludf.DUMMYFUNCTION("""COMPUTED_VALUE"""),"")</f>
        <v/>
      </c>
    </row>
    <row r="32" spans="1:22" ht="13.2" x14ac:dyDescent="0.25">
      <c r="A32" s="1">
        <f t="shared" si="5"/>
        <v>20</v>
      </c>
      <c r="B32" s="27" t="str">
        <v>H12g20</v>
      </c>
      <c r="C32" s="33" t="s">
        <v>94</v>
      </c>
      <c r="D32" s="34" t="s">
        <v>92</v>
      </c>
      <c r="E32" s="33" t="s">
        <v>95</v>
      </c>
      <c r="F32" s="34" t="s">
        <v>92</v>
      </c>
      <c r="G32" s="38">
        <v>50.79</v>
      </c>
      <c r="H32" s="36" t="s">
        <v>43</v>
      </c>
      <c r="I32" s="36" t="s">
        <v>43</v>
      </c>
      <c r="J32" s="4"/>
      <c r="K32" s="37" t="e">
        <v>#REF!</v>
      </c>
      <c r="L32" s="5" t="s">
        <v>92</v>
      </c>
      <c r="M32" s="5" t="e">
        <v>#REF!</v>
      </c>
      <c r="N32" s="5" t="e">
        <v>#REF!</v>
      </c>
      <c r="O32" s="5" t="e">
        <v>#REF!</v>
      </c>
      <c r="P32" s="37" t="str">
        <f ca="1">IFERROR(__xludf.DUMMYFUNCTION("""COMPUTED_VALUE"""),"")</f>
        <v/>
      </c>
      <c r="Q32" s="37" t="e">
        <v>#REF!</v>
      </c>
      <c r="R32" s="5" t="s">
        <v>92</v>
      </c>
      <c r="S32" s="5" t="e">
        <v>#REF!</v>
      </c>
      <c r="T32" s="5" t="e">
        <v>#REF!</v>
      </c>
      <c r="U32" s="5" t="e">
        <v>#REF!</v>
      </c>
      <c r="V32" s="5" t="str">
        <f ca="1">IFERROR(__xludf.DUMMYFUNCTION("""COMPUTED_VALUE"""),"")</f>
        <v/>
      </c>
    </row>
    <row r="33" spans="1:22" ht="13.2" x14ac:dyDescent="0.25">
      <c r="A33" s="1">
        <f t="shared" si="5"/>
        <v>21</v>
      </c>
      <c r="B33" s="27" t="str">
        <v>H12g21</v>
      </c>
      <c r="C33" s="33" t="s">
        <v>96</v>
      </c>
      <c r="D33" s="34" t="s">
        <v>92</v>
      </c>
      <c r="E33" s="33" t="s">
        <v>97</v>
      </c>
      <c r="F33" s="34" t="s">
        <v>92</v>
      </c>
      <c r="G33" s="38">
        <v>59.49</v>
      </c>
      <c r="H33" s="36" t="s">
        <v>43</v>
      </c>
      <c r="I33" s="36" t="s">
        <v>43</v>
      </c>
      <c r="J33" s="4"/>
      <c r="K33" s="37" t="e">
        <v>#REF!</v>
      </c>
      <c r="L33" s="5" t="s">
        <v>92</v>
      </c>
      <c r="M33" s="5" t="e">
        <v>#REF!</v>
      </c>
      <c r="N33" s="5" t="e">
        <v>#REF!</v>
      </c>
      <c r="O33" s="5" t="e">
        <v>#REF!</v>
      </c>
      <c r="P33" s="37" t="str">
        <f ca="1">IFERROR(__xludf.DUMMYFUNCTION("""COMPUTED_VALUE"""),"")</f>
        <v/>
      </c>
      <c r="Q33" s="37" t="e">
        <v>#REF!</v>
      </c>
      <c r="R33" s="5" t="s">
        <v>92</v>
      </c>
      <c r="S33" s="5" t="e">
        <v>#REF!</v>
      </c>
      <c r="T33" s="5" t="e">
        <v>#REF!</v>
      </c>
      <c r="U33" s="5" t="e">
        <v>#REF!</v>
      </c>
      <c r="V33" s="5" t="str">
        <f ca="1">IFERROR(__xludf.DUMMYFUNCTION("""COMPUTED_VALUE"""),"")</f>
        <v/>
      </c>
    </row>
    <row r="34" spans="1:22" ht="13.2" x14ac:dyDescent="0.25">
      <c r="A34" s="1">
        <f t="shared" si="5"/>
        <v>22</v>
      </c>
      <c r="B34" s="27" t="str">
        <v>H12g22</v>
      </c>
      <c r="C34" s="33" t="s">
        <v>98</v>
      </c>
      <c r="D34" s="34" t="s">
        <v>99</v>
      </c>
      <c r="E34" s="33" t="s">
        <v>100</v>
      </c>
      <c r="F34" s="34" t="s">
        <v>56</v>
      </c>
      <c r="G34" s="38">
        <v>49.62</v>
      </c>
      <c r="H34" s="36" t="s">
        <v>43</v>
      </c>
      <c r="I34" s="36" t="s">
        <v>43</v>
      </c>
      <c r="J34" s="4"/>
      <c r="K34" s="37" t="e">
        <v>#REF!</v>
      </c>
      <c r="L34" s="5" t="s">
        <v>99</v>
      </c>
      <c r="M34" s="5" t="e">
        <v>#REF!</v>
      </c>
      <c r="N34" s="5" t="e">
        <v>#REF!</v>
      </c>
      <c r="O34" s="5" t="e">
        <v>#REF!</v>
      </c>
      <c r="P34" s="37" t="str">
        <f ca="1">IFERROR(__xludf.DUMMYFUNCTION("""COMPUTED_VALUE"""),"")</f>
        <v/>
      </c>
      <c r="Q34" s="37" t="e">
        <v>#REF!</v>
      </c>
      <c r="R34" s="5" t="s">
        <v>56</v>
      </c>
      <c r="S34" s="5" t="e">
        <v>#REF!</v>
      </c>
      <c r="T34" s="5" t="e">
        <v>#REF!</v>
      </c>
      <c r="U34" s="5" t="e">
        <v>#REF!</v>
      </c>
      <c r="V34" s="5" t="str">
        <f ca="1">IFERROR(__xludf.DUMMYFUNCTION("""COMPUTED_VALUE"""),"")</f>
        <v/>
      </c>
    </row>
    <row r="35" spans="1:22" ht="13.2" x14ac:dyDescent="0.25">
      <c r="A35" s="1">
        <f t="shared" si="5"/>
        <v>23</v>
      </c>
      <c r="B35" s="27" t="str">
        <v>H12g23</v>
      </c>
      <c r="C35" s="33" t="s">
        <v>101</v>
      </c>
      <c r="D35" s="34" t="s">
        <v>102</v>
      </c>
      <c r="E35" s="33" t="s">
        <v>103</v>
      </c>
      <c r="F35" s="34" t="s">
        <v>102</v>
      </c>
      <c r="G35" s="38">
        <v>62.55</v>
      </c>
      <c r="H35" s="36" t="s">
        <v>43</v>
      </c>
      <c r="I35" s="36" t="s">
        <v>43</v>
      </c>
      <c r="J35" s="4"/>
      <c r="K35" s="37" t="e">
        <v>#REF!</v>
      </c>
      <c r="L35" s="5" t="s">
        <v>102</v>
      </c>
      <c r="M35" s="5" t="e">
        <v>#REF!</v>
      </c>
      <c r="N35" s="5" t="e">
        <v>#REF!</v>
      </c>
      <c r="O35" s="5" t="e">
        <v>#REF!</v>
      </c>
      <c r="P35" s="37" t="str">
        <f ca="1">IFERROR(__xludf.DUMMYFUNCTION("""COMPUTED_VALUE"""),"")</f>
        <v/>
      </c>
      <c r="Q35" s="37" t="e">
        <v>#REF!</v>
      </c>
      <c r="R35" s="5" t="s">
        <v>102</v>
      </c>
      <c r="S35" s="5" t="e">
        <v>#REF!</v>
      </c>
      <c r="T35" s="5" t="e">
        <v>#REF!</v>
      </c>
      <c r="U35" s="5" t="e">
        <v>#REF!</v>
      </c>
      <c r="V35" s="5" t="str">
        <f ca="1">IFERROR(__xludf.DUMMYFUNCTION("""COMPUTED_VALUE"""),"")</f>
        <v/>
      </c>
    </row>
    <row r="36" spans="1:22" ht="13.2" x14ac:dyDescent="0.25">
      <c r="A36" s="1">
        <f t="shared" si="5"/>
        <v>24</v>
      </c>
      <c r="B36" s="27" t="str">
        <v>H12g24</v>
      </c>
      <c r="C36" s="33" t="s">
        <v>104</v>
      </c>
      <c r="D36" s="34" t="s">
        <v>53</v>
      </c>
      <c r="E36" s="33" t="s">
        <v>105</v>
      </c>
      <c r="F36" s="34" t="s">
        <v>53</v>
      </c>
      <c r="G36" s="38">
        <v>44.67</v>
      </c>
      <c r="H36" s="36" t="s">
        <v>43</v>
      </c>
      <c r="I36" s="36" t="s">
        <v>43</v>
      </c>
      <c r="J36" s="4"/>
      <c r="K36" s="37" t="e">
        <v>#REF!</v>
      </c>
      <c r="L36" s="5" t="s">
        <v>53</v>
      </c>
      <c r="M36" s="5" t="e">
        <v>#REF!</v>
      </c>
      <c r="N36" s="5" t="e">
        <v>#REF!</v>
      </c>
      <c r="O36" s="5" t="e">
        <v>#REF!</v>
      </c>
      <c r="P36" s="37" t="str">
        <f ca="1">IFERROR(__xludf.DUMMYFUNCTION("""COMPUTED_VALUE"""),"")</f>
        <v/>
      </c>
      <c r="Q36" s="37" t="e">
        <v>#REF!</v>
      </c>
      <c r="R36" s="5" t="s">
        <v>53</v>
      </c>
      <c r="S36" s="5" t="e">
        <v>#REF!</v>
      </c>
      <c r="T36" s="5" t="e">
        <v>#REF!</v>
      </c>
      <c r="U36" s="5" t="e">
        <v>#REF!</v>
      </c>
      <c r="V36" s="5" t="str">
        <f ca="1">IFERROR(__xludf.DUMMYFUNCTION("""COMPUTED_VALUE"""),"")</f>
        <v/>
      </c>
    </row>
    <row r="37" spans="1:22" ht="13.2" x14ac:dyDescent="0.25">
      <c r="A37" s="1">
        <f t="shared" si="5"/>
        <v>25</v>
      </c>
      <c r="B37" s="27" t="str">
        <v>H12g25</v>
      </c>
      <c r="C37" s="33" t="s">
        <v>106</v>
      </c>
      <c r="D37" s="34" t="s">
        <v>107</v>
      </c>
      <c r="E37" s="33" t="s">
        <v>108</v>
      </c>
      <c r="F37" s="34" t="s">
        <v>107</v>
      </c>
      <c r="G37" s="38">
        <v>52.35</v>
      </c>
      <c r="H37" s="36" t="s">
        <v>43</v>
      </c>
      <c r="I37" s="36" t="s">
        <v>43</v>
      </c>
      <c r="J37" s="4"/>
      <c r="K37" s="37" t="e">
        <v>#REF!</v>
      </c>
      <c r="L37" s="5" t="s">
        <v>107</v>
      </c>
      <c r="M37" s="5" t="e">
        <v>#REF!</v>
      </c>
      <c r="N37" s="5" t="e">
        <v>#REF!</v>
      </c>
      <c r="O37" s="5" t="e">
        <v>#REF!</v>
      </c>
      <c r="P37" s="37" t="str">
        <f ca="1">IFERROR(__xludf.DUMMYFUNCTION("""COMPUTED_VALUE"""),"")</f>
        <v/>
      </c>
      <c r="Q37" s="37" t="e">
        <v>#REF!</v>
      </c>
      <c r="R37" s="5" t="s">
        <v>107</v>
      </c>
      <c r="S37" s="5" t="e">
        <v>#REF!</v>
      </c>
      <c r="T37" s="5" t="e">
        <v>#REF!</v>
      </c>
      <c r="U37" s="5" t="e">
        <v>#REF!</v>
      </c>
      <c r="V37" s="5" t="str">
        <f ca="1">IFERROR(__xludf.DUMMYFUNCTION("""COMPUTED_VALUE"""),"")</f>
        <v/>
      </c>
    </row>
    <row r="38" spans="1:22" ht="13.2" x14ac:dyDescent="0.25">
      <c r="A38" s="1">
        <f t="shared" si="5"/>
        <v>26</v>
      </c>
      <c r="B38" s="27" t="str">
        <v>H12g26</v>
      </c>
      <c r="C38" s="33"/>
      <c r="D38" s="34"/>
      <c r="E38" s="33"/>
      <c r="F38" s="34"/>
      <c r="G38" s="38"/>
      <c r="H38" s="36" t="s">
        <v>43</v>
      </c>
      <c r="I38" s="36" t="s">
        <v>43</v>
      </c>
      <c r="J38" s="4"/>
      <c r="K38" s="37" t="str">
        <v/>
      </c>
      <c r="L38" s="5" t="s">
        <v>43</v>
      </c>
      <c r="M38" s="5" t="str">
        <v/>
      </c>
      <c r="N38" s="5" t="str">
        <v/>
      </c>
      <c r="O38" s="5" t="str">
        <v/>
      </c>
      <c r="P38" s="37" t="str">
        <f ca="1">IFERROR(__xludf.DUMMYFUNCTION("""COMPUTED_VALUE"""),"")</f>
        <v/>
      </c>
      <c r="Q38" s="37" t="str">
        <v/>
      </c>
      <c r="R38" s="5" t="s">
        <v>43</v>
      </c>
      <c r="S38" s="5" t="str">
        <v/>
      </c>
      <c r="T38" s="5" t="str">
        <v/>
      </c>
      <c r="U38" s="5" t="str">
        <v/>
      </c>
      <c r="V38" s="5" t="str">
        <f ca="1">IFERROR(__xludf.DUMMYFUNCTION("""COMPUTED_VALUE"""),"")</f>
        <v/>
      </c>
    </row>
    <row r="39" spans="1:22" ht="13.2" x14ac:dyDescent="0.25">
      <c r="A39" s="1">
        <f t="shared" si="5"/>
        <v>27</v>
      </c>
      <c r="B39" s="27" t="str">
        <v>H12g27</v>
      </c>
      <c r="C39" s="33"/>
      <c r="D39" s="34"/>
      <c r="E39" s="33"/>
      <c r="F39" s="34"/>
      <c r="G39" s="38"/>
      <c r="H39" s="36" t="s">
        <v>43</v>
      </c>
      <c r="I39" s="36" t="s">
        <v>43</v>
      </c>
      <c r="J39" s="4"/>
      <c r="K39" s="37" t="str">
        <v/>
      </c>
      <c r="L39" s="5" t="s">
        <v>43</v>
      </c>
      <c r="M39" s="5" t="str">
        <v/>
      </c>
      <c r="N39" s="5" t="str">
        <v/>
      </c>
      <c r="O39" s="5" t="str">
        <v/>
      </c>
      <c r="P39" s="37" t="str">
        <f ca="1">IFERROR(__xludf.DUMMYFUNCTION("""COMPUTED_VALUE"""),"")</f>
        <v/>
      </c>
      <c r="Q39" s="37" t="str">
        <v/>
      </c>
      <c r="R39" s="5" t="s">
        <v>43</v>
      </c>
      <c r="S39" s="5" t="str">
        <v/>
      </c>
      <c r="T39" s="5" t="str">
        <v/>
      </c>
      <c r="U39" s="5" t="str">
        <v/>
      </c>
      <c r="V39" s="5" t="str">
        <f ca="1">IFERROR(__xludf.DUMMYFUNCTION("""COMPUTED_VALUE"""),"")</f>
        <v/>
      </c>
    </row>
    <row r="40" spans="1:22" ht="13.2" x14ac:dyDescent="0.25">
      <c r="A40" s="1">
        <f t="shared" si="5"/>
        <v>28</v>
      </c>
      <c r="B40" s="27" t="str">
        <v>H12g28</v>
      </c>
      <c r="C40" s="33"/>
      <c r="D40" s="34"/>
      <c r="E40" s="33"/>
      <c r="F40" s="34"/>
      <c r="G40" s="38"/>
      <c r="H40" s="36" t="s">
        <v>43</v>
      </c>
      <c r="I40" s="36" t="s">
        <v>43</v>
      </c>
      <c r="J40" s="4"/>
      <c r="K40" s="37" t="str">
        <v/>
      </c>
      <c r="L40" s="5" t="s">
        <v>43</v>
      </c>
      <c r="M40" s="5" t="str">
        <v/>
      </c>
      <c r="N40" s="5" t="str">
        <v/>
      </c>
      <c r="O40" s="5" t="str">
        <v/>
      </c>
      <c r="P40" s="37" t="str">
        <f ca="1">IFERROR(__xludf.DUMMYFUNCTION("""COMPUTED_VALUE"""),"")</f>
        <v/>
      </c>
      <c r="Q40" s="37" t="str">
        <v/>
      </c>
      <c r="R40" s="5" t="s">
        <v>43</v>
      </c>
      <c r="S40" s="5" t="str">
        <v/>
      </c>
      <c r="T40" s="5" t="str">
        <v/>
      </c>
      <c r="U40" s="5" t="str">
        <v/>
      </c>
      <c r="V40" s="5" t="str">
        <f ca="1">IFERROR(__xludf.DUMMYFUNCTION("""COMPUTED_VALUE"""),"")</f>
        <v/>
      </c>
    </row>
    <row r="41" spans="1:22" ht="13.2" x14ac:dyDescent="0.25">
      <c r="A41" s="1">
        <f t="shared" si="5"/>
        <v>29</v>
      </c>
      <c r="B41" s="27" t="str">
        <v>H12g29</v>
      </c>
      <c r="C41" s="33"/>
      <c r="D41" s="34"/>
      <c r="E41" s="33"/>
      <c r="F41" s="34"/>
      <c r="G41" s="38"/>
      <c r="H41" s="36" t="s">
        <v>43</v>
      </c>
      <c r="I41" s="36" t="s">
        <v>43</v>
      </c>
      <c r="J41" s="4"/>
      <c r="K41" s="37" t="str">
        <v/>
      </c>
      <c r="L41" s="5" t="s">
        <v>43</v>
      </c>
      <c r="M41" s="5" t="str">
        <v/>
      </c>
      <c r="N41" s="5" t="str">
        <v/>
      </c>
      <c r="O41" s="5" t="str">
        <v/>
      </c>
      <c r="P41" s="37" t="str">
        <f ca="1">IFERROR(__xludf.DUMMYFUNCTION("""COMPUTED_VALUE"""),"")</f>
        <v/>
      </c>
      <c r="Q41" s="37" t="str">
        <v/>
      </c>
      <c r="R41" s="5" t="s">
        <v>43</v>
      </c>
      <c r="S41" s="5" t="str">
        <v/>
      </c>
      <c r="T41" s="5" t="str">
        <v/>
      </c>
      <c r="U41" s="5" t="str">
        <v/>
      </c>
      <c r="V41" s="5" t="str">
        <f ca="1">IFERROR(__xludf.DUMMYFUNCTION("""COMPUTED_VALUE"""),"")</f>
        <v/>
      </c>
    </row>
    <row r="42" spans="1:22" ht="13.2" x14ac:dyDescent="0.25">
      <c r="A42" s="1">
        <f t="shared" si="5"/>
        <v>30</v>
      </c>
      <c r="B42" s="27" t="str">
        <v>H12g30</v>
      </c>
      <c r="C42" s="33"/>
      <c r="D42" s="34"/>
      <c r="E42" s="33"/>
      <c r="F42" s="34"/>
      <c r="G42" s="38"/>
      <c r="H42" s="36" t="s">
        <v>43</v>
      </c>
      <c r="I42" s="36" t="s">
        <v>43</v>
      </c>
      <c r="J42" s="4"/>
      <c r="K42" s="37" t="str">
        <v/>
      </c>
      <c r="L42" s="5" t="s">
        <v>43</v>
      </c>
      <c r="M42" s="5" t="str">
        <v/>
      </c>
      <c r="N42" s="5" t="str">
        <v/>
      </c>
      <c r="O42" s="5" t="str">
        <v/>
      </c>
      <c r="P42" s="37" t="str">
        <f ca="1">IFERROR(__xludf.DUMMYFUNCTION("""COMPUTED_VALUE"""),"")</f>
        <v/>
      </c>
      <c r="Q42" s="37" t="str">
        <v/>
      </c>
      <c r="R42" s="5" t="s">
        <v>43</v>
      </c>
      <c r="S42" s="5" t="str">
        <v/>
      </c>
      <c r="T42" s="5" t="str">
        <v/>
      </c>
      <c r="U42" s="5" t="str">
        <v/>
      </c>
      <c r="V42" s="5" t="str">
        <f ca="1">IFERROR(__xludf.DUMMYFUNCTION("""COMPUTED_VALUE"""),"")</f>
        <v/>
      </c>
    </row>
    <row r="43" spans="1:22" ht="13.2" x14ac:dyDescent="0.25">
      <c r="A43" s="1">
        <f t="shared" si="5"/>
        <v>31</v>
      </c>
      <c r="B43" s="27" t="str">
        <v>H12g31</v>
      </c>
      <c r="C43" s="33"/>
      <c r="D43" s="34"/>
      <c r="E43" s="33"/>
      <c r="F43" s="34"/>
      <c r="G43" s="38"/>
      <c r="H43" s="36" t="s">
        <v>43</v>
      </c>
      <c r="I43" s="36" t="s">
        <v>43</v>
      </c>
      <c r="J43" s="4"/>
      <c r="K43" s="37" t="str">
        <v/>
      </c>
      <c r="L43" s="5" t="s">
        <v>43</v>
      </c>
      <c r="M43" s="5" t="str">
        <v/>
      </c>
      <c r="N43" s="5" t="str">
        <v/>
      </c>
      <c r="O43" s="5" t="str">
        <v/>
      </c>
      <c r="P43" s="37" t="str">
        <f ca="1">IFERROR(__xludf.DUMMYFUNCTION("""COMPUTED_VALUE"""),"")</f>
        <v/>
      </c>
      <c r="Q43" s="37" t="str">
        <v/>
      </c>
      <c r="R43" s="5" t="s">
        <v>43</v>
      </c>
      <c r="S43" s="5" t="str">
        <v/>
      </c>
      <c r="T43" s="5" t="str">
        <v/>
      </c>
      <c r="U43" s="5" t="str">
        <v/>
      </c>
      <c r="V43" s="5" t="str">
        <f ca="1">IFERROR(__xludf.DUMMYFUNCTION("""COMPUTED_VALUE"""),"")</f>
        <v/>
      </c>
    </row>
    <row r="44" spans="1:22" ht="13.2" x14ac:dyDescent="0.25">
      <c r="A44" s="1">
        <f t="shared" si="5"/>
        <v>32</v>
      </c>
      <c r="B44" s="27" t="str">
        <v>H12g32</v>
      </c>
      <c r="C44" s="33"/>
      <c r="D44" s="34"/>
      <c r="E44" s="33"/>
      <c r="F44" s="34"/>
      <c r="G44" s="38"/>
      <c r="H44" s="36" t="s">
        <v>43</v>
      </c>
      <c r="I44" s="36" t="s">
        <v>43</v>
      </c>
      <c r="J44" s="4"/>
      <c r="K44" s="37" t="str">
        <v/>
      </c>
      <c r="L44" s="5" t="s">
        <v>43</v>
      </c>
      <c r="M44" s="5" t="str">
        <v/>
      </c>
      <c r="N44" s="5" t="str">
        <v/>
      </c>
      <c r="O44" s="5" t="str">
        <v/>
      </c>
      <c r="P44" s="37" t="str">
        <f ca="1">IFERROR(__xludf.DUMMYFUNCTION("""COMPUTED_VALUE"""),"")</f>
        <v/>
      </c>
      <c r="Q44" s="37" t="str">
        <v/>
      </c>
      <c r="R44" s="5" t="s">
        <v>43</v>
      </c>
      <c r="S44" s="5" t="str">
        <v/>
      </c>
      <c r="T44" s="5" t="str">
        <v/>
      </c>
      <c r="U44" s="5" t="str">
        <v/>
      </c>
      <c r="V44" s="5" t="str">
        <f ca="1">IFERROR(__xludf.DUMMYFUNCTION("""COMPUTED_VALUE"""),"")</f>
        <v/>
      </c>
    </row>
    <row r="45" spans="1:22" ht="13.2" x14ac:dyDescent="0.25">
      <c r="A45" s="1">
        <f t="shared" si="5"/>
        <v>33</v>
      </c>
      <c r="B45" s="27" t="str">
        <v>H12g33</v>
      </c>
      <c r="C45" s="33"/>
      <c r="D45" s="34"/>
      <c r="E45" s="33"/>
      <c r="F45" s="34"/>
      <c r="G45" s="38"/>
      <c r="H45" s="36" t="s">
        <v>43</v>
      </c>
      <c r="I45" s="36" t="s">
        <v>43</v>
      </c>
      <c r="J45" s="4"/>
      <c r="K45" s="37" t="str">
        <v/>
      </c>
      <c r="L45" s="5" t="s">
        <v>43</v>
      </c>
      <c r="M45" s="5" t="str">
        <v/>
      </c>
      <c r="N45" s="5" t="str">
        <v/>
      </c>
      <c r="O45" s="5" t="str">
        <v/>
      </c>
      <c r="P45" s="37" t="str">
        <f ca="1">IFERROR(__xludf.DUMMYFUNCTION("""COMPUTED_VALUE"""),"")</f>
        <v/>
      </c>
      <c r="Q45" s="37" t="str">
        <v/>
      </c>
      <c r="R45" s="5" t="s">
        <v>43</v>
      </c>
      <c r="S45" s="5" t="str">
        <v/>
      </c>
      <c r="T45" s="5" t="str">
        <v/>
      </c>
      <c r="U45" s="5" t="str">
        <v/>
      </c>
      <c r="V45" s="5" t="str">
        <f ca="1">IFERROR(__xludf.DUMMYFUNCTION("""COMPUTED_VALUE"""),"")</f>
        <v/>
      </c>
    </row>
    <row r="46" spans="1:22" ht="13.2" x14ac:dyDescent="0.25">
      <c r="A46" s="1">
        <f t="shared" si="5"/>
        <v>34</v>
      </c>
      <c r="B46" s="27" t="str">
        <v>H12g34</v>
      </c>
      <c r="C46" s="33"/>
      <c r="D46" s="34"/>
      <c r="E46" s="33"/>
      <c r="F46" s="34"/>
      <c r="G46" s="38"/>
      <c r="H46" s="36" t="s">
        <v>43</v>
      </c>
      <c r="I46" s="36" t="s">
        <v>43</v>
      </c>
      <c r="J46" s="4"/>
      <c r="K46" s="37" t="str">
        <v/>
      </c>
      <c r="L46" s="5" t="s">
        <v>43</v>
      </c>
      <c r="M46" s="5" t="str">
        <v/>
      </c>
      <c r="N46" s="5" t="str">
        <v/>
      </c>
      <c r="O46" s="5" t="str">
        <v/>
      </c>
      <c r="P46" s="37" t="str">
        <f ca="1">IFERROR(__xludf.DUMMYFUNCTION("""COMPUTED_VALUE"""),"")</f>
        <v/>
      </c>
      <c r="Q46" s="37" t="str">
        <v/>
      </c>
      <c r="R46" s="5" t="s">
        <v>43</v>
      </c>
      <c r="S46" s="5" t="str">
        <v/>
      </c>
      <c r="T46" s="5" t="str">
        <v/>
      </c>
      <c r="U46" s="5" t="str">
        <v/>
      </c>
      <c r="V46" s="5" t="str">
        <f ca="1">IFERROR(__xludf.DUMMYFUNCTION("""COMPUTED_VALUE"""),"")</f>
        <v/>
      </c>
    </row>
    <row r="47" spans="1:22" ht="13.2" x14ac:dyDescent="0.25">
      <c r="A47" s="1">
        <f t="shared" si="5"/>
        <v>35</v>
      </c>
      <c r="B47" s="27" t="str">
        <v>H12g35</v>
      </c>
      <c r="C47" s="33"/>
      <c r="D47" s="34"/>
      <c r="E47" s="33"/>
      <c r="F47" s="34"/>
      <c r="G47" s="38"/>
      <c r="H47" s="36" t="s">
        <v>43</v>
      </c>
      <c r="I47" s="36" t="s">
        <v>43</v>
      </c>
      <c r="J47" s="4"/>
      <c r="K47" s="37" t="str">
        <v/>
      </c>
      <c r="L47" s="5" t="s">
        <v>43</v>
      </c>
      <c r="M47" s="5" t="str">
        <v/>
      </c>
      <c r="N47" s="5" t="str">
        <v/>
      </c>
      <c r="O47" s="5" t="str">
        <v/>
      </c>
      <c r="P47" s="37" t="str">
        <f ca="1">IFERROR(__xludf.DUMMYFUNCTION("""COMPUTED_VALUE"""),"")</f>
        <v/>
      </c>
      <c r="Q47" s="37" t="str">
        <v/>
      </c>
      <c r="R47" s="5" t="s">
        <v>43</v>
      </c>
      <c r="S47" s="5" t="str">
        <v/>
      </c>
      <c r="T47" s="5" t="str">
        <v/>
      </c>
      <c r="U47" s="5" t="str">
        <v/>
      </c>
      <c r="V47" s="5" t="str">
        <f ca="1">IFERROR(__xludf.DUMMYFUNCTION("""COMPUTED_VALUE"""),"")</f>
        <v/>
      </c>
    </row>
    <row r="48" spans="1:22" ht="13.2" x14ac:dyDescent="0.25">
      <c r="A48" s="1">
        <f t="shared" si="5"/>
        <v>36</v>
      </c>
      <c r="B48" s="27" t="str">
        <v>H12g36</v>
      </c>
      <c r="C48" s="33"/>
      <c r="D48" s="34"/>
      <c r="E48" s="33"/>
      <c r="F48" s="34"/>
      <c r="G48" s="38"/>
      <c r="H48" s="36" t="s">
        <v>43</v>
      </c>
      <c r="I48" s="36" t="s">
        <v>43</v>
      </c>
      <c r="J48" s="4"/>
      <c r="K48" s="37" t="str">
        <v/>
      </c>
      <c r="L48" s="5" t="s">
        <v>43</v>
      </c>
      <c r="M48" s="5" t="str">
        <v/>
      </c>
      <c r="N48" s="5" t="str">
        <v/>
      </c>
      <c r="O48" s="5" t="str">
        <v/>
      </c>
      <c r="P48" s="37" t="str">
        <f ca="1">IFERROR(__xludf.DUMMYFUNCTION("""COMPUTED_VALUE"""),"")</f>
        <v/>
      </c>
      <c r="Q48" s="37" t="str">
        <v/>
      </c>
      <c r="R48" s="5" t="s">
        <v>43</v>
      </c>
      <c r="S48" s="5" t="str">
        <v/>
      </c>
      <c r="T48" s="5" t="str">
        <v/>
      </c>
      <c r="U48" s="5" t="str">
        <v/>
      </c>
      <c r="V48" s="5" t="str">
        <f ca="1">IFERROR(__xludf.DUMMYFUNCTION("""COMPUTED_VALUE"""),"")</f>
        <v/>
      </c>
    </row>
    <row r="49" spans="1:22" ht="13.2" x14ac:dyDescent="0.25">
      <c r="A49" s="1">
        <f t="shared" si="5"/>
        <v>37</v>
      </c>
      <c r="B49" s="27" t="str">
        <v>H12g37</v>
      </c>
      <c r="C49" s="33"/>
      <c r="D49" s="34"/>
      <c r="E49" s="33"/>
      <c r="F49" s="34"/>
      <c r="G49" s="38"/>
      <c r="H49" s="36" t="s">
        <v>43</v>
      </c>
      <c r="I49" s="36" t="s">
        <v>43</v>
      </c>
      <c r="J49" s="4"/>
      <c r="K49" s="37" t="str">
        <v/>
      </c>
      <c r="L49" s="5" t="s">
        <v>43</v>
      </c>
      <c r="M49" s="5" t="str">
        <v/>
      </c>
      <c r="N49" s="5" t="str">
        <v/>
      </c>
      <c r="O49" s="5" t="str">
        <v/>
      </c>
      <c r="P49" s="37" t="str">
        <f ca="1">IFERROR(__xludf.DUMMYFUNCTION("""COMPUTED_VALUE"""),"")</f>
        <v/>
      </c>
      <c r="Q49" s="37" t="str">
        <v/>
      </c>
      <c r="R49" s="5" t="s">
        <v>43</v>
      </c>
      <c r="S49" s="5" t="str">
        <v/>
      </c>
      <c r="T49" s="5" t="str">
        <v/>
      </c>
      <c r="U49" s="5" t="str">
        <v/>
      </c>
      <c r="V49" s="5" t="str">
        <f ca="1">IFERROR(__xludf.DUMMYFUNCTION("""COMPUTED_VALUE"""),"")</f>
        <v/>
      </c>
    </row>
    <row r="50" spans="1:22" ht="13.2" x14ac:dyDescent="0.25">
      <c r="A50" s="1">
        <f t="shared" si="5"/>
        <v>38</v>
      </c>
      <c r="B50" s="27" t="str">
        <v>H12g38</v>
      </c>
      <c r="C50" s="33"/>
      <c r="D50" s="34"/>
      <c r="E50" s="33"/>
      <c r="F50" s="34"/>
      <c r="G50" s="38"/>
      <c r="H50" s="36" t="s">
        <v>43</v>
      </c>
      <c r="I50" s="36" t="s">
        <v>43</v>
      </c>
      <c r="J50" s="4"/>
      <c r="K50" s="37" t="str">
        <v/>
      </c>
      <c r="L50" s="5" t="s">
        <v>43</v>
      </c>
      <c r="M50" s="5" t="str">
        <v/>
      </c>
      <c r="N50" s="5" t="str">
        <v/>
      </c>
      <c r="O50" s="5" t="str">
        <v/>
      </c>
      <c r="P50" s="37" t="str">
        <f ca="1">IFERROR(__xludf.DUMMYFUNCTION("""COMPUTED_VALUE"""),"")</f>
        <v/>
      </c>
      <c r="Q50" s="37" t="str">
        <v/>
      </c>
      <c r="R50" s="5" t="s">
        <v>43</v>
      </c>
      <c r="S50" s="5" t="str">
        <v/>
      </c>
      <c r="T50" s="5" t="str">
        <v/>
      </c>
      <c r="U50" s="5" t="str">
        <v/>
      </c>
      <c r="V50" s="5" t="str">
        <f ca="1">IFERROR(__xludf.DUMMYFUNCTION("""COMPUTED_VALUE"""),"")</f>
        <v/>
      </c>
    </row>
    <row r="51" spans="1:22" ht="13.2" x14ac:dyDescent="0.25">
      <c r="A51" s="1">
        <f t="shared" si="5"/>
        <v>39</v>
      </c>
      <c r="B51" s="27" t="str">
        <v>H12g39</v>
      </c>
      <c r="C51" s="43"/>
      <c r="D51" s="44"/>
      <c r="E51" s="43"/>
      <c r="F51" s="44"/>
      <c r="G51" s="45"/>
      <c r="H51" s="36"/>
      <c r="I51" s="36"/>
      <c r="J51" s="4"/>
      <c r="K51" s="37" t="str">
        <v/>
      </c>
      <c r="L51" s="5" t="s">
        <v>43</v>
      </c>
      <c r="M51" s="5" t="str">
        <v/>
      </c>
      <c r="N51" s="5" t="str">
        <v/>
      </c>
      <c r="O51" s="5" t="str">
        <v/>
      </c>
      <c r="P51" s="37"/>
      <c r="Q51" s="37" t="str">
        <v/>
      </c>
      <c r="R51" s="5" t="s">
        <v>43</v>
      </c>
      <c r="S51" s="5" t="str">
        <v/>
      </c>
      <c r="T51" s="5" t="str">
        <v/>
      </c>
      <c r="U51" s="5" t="str">
        <v/>
      </c>
      <c r="V51" s="5"/>
    </row>
    <row r="52" spans="1:22" ht="13.2" x14ac:dyDescent="0.25">
      <c r="A52" s="1">
        <f t="shared" si="5"/>
        <v>40</v>
      </c>
      <c r="B52" s="27" t="str">
        <v>H12g40</v>
      </c>
      <c r="C52" s="43"/>
      <c r="D52" s="44"/>
      <c r="E52" s="43"/>
      <c r="F52" s="44"/>
      <c r="G52" s="45"/>
      <c r="H52" s="36"/>
      <c r="I52" s="36"/>
      <c r="J52" s="4"/>
      <c r="K52" s="37" t="str">
        <v/>
      </c>
      <c r="L52" s="5" t="s">
        <v>43</v>
      </c>
      <c r="M52" s="5" t="str">
        <v/>
      </c>
      <c r="N52" s="5" t="str">
        <v/>
      </c>
      <c r="O52" s="5" t="str">
        <v/>
      </c>
      <c r="P52" s="37"/>
      <c r="Q52" s="37" t="str">
        <v/>
      </c>
      <c r="R52" s="5" t="s">
        <v>43</v>
      </c>
      <c r="S52" s="5" t="str">
        <v/>
      </c>
      <c r="T52" s="5" t="str">
        <v/>
      </c>
      <c r="U52" s="5" t="str">
        <v/>
      </c>
      <c r="V52" s="5"/>
    </row>
    <row r="53" spans="1:22" ht="13.2" x14ac:dyDescent="0.25">
      <c r="A53" s="1">
        <f t="shared" si="5"/>
        <v>41</v>
      </c>
      <c r="B53" s="27" t="str">
        <v>H12g41</v>
      </c>
      <c r="C53" s="43"/>
      <c r="D53" s="44"/>
      <c r="E53" s="43"/>
      <c r="F53" s="44"/>
      <c r="G53" s="45"/>
      <c r="H53" s="36"/>
      <c r="I53" s="36"/>
      <c r="J53" s="4"/>
      <c r="K53" s="37" t="str">
        <v/>
      </c>
      <c r="L53" s="5" t="s">
        <v>43</v>
      </c>
      <c r="M53" s="5" t="str">
        <v/>
      </c>
      <c r="N53" s="5" t="str">
        <v/>
      </c>
      <c r="O53" s="5" t="str">
        <v/>
      </c>
      <c r="P53" s="37"/>
      <c r="Q53" s="37" t="str">
        <v/>
      </c>
      <c r="R53" s="5" t="s">
        <v>43</v>
      </c>
      <c r="S53" s="5" t="str">
        <v/>
      </c>
      <c r="T53" s="5" t="str">
        <v/>
      </c>
      <c r="U53" s="5" t="str">
        <v/>
      </c>
      <c r="V53" s="5"/>
    </row>
    <row r="54" spans="1:22" ht="13.2" x14ac:dyDescent="0.25">
      <c r="A54" s="1">
        <f t="shared" si="5"/>
        <v>42</v>
      </c>
      <c r="B54" s="27" t="str">
        <v>H12g42</v>
      </c>
      <c r="C54" s="43"/>
      <c r="D54" s="44"/>
      <c r="E54" s="43"/>
      <c r="F54" s="44"/>
      <c r="G54" s="45"/>
      <c r="H54" s="36"/>
      <c r="I54" s="36"/>
      <c r="J54" s="4"/>
      <c r="K54" s="37" t="str">
        <v/>
      </c>
      <c r="L54" s="5" t="s">
        <v>43</v>
      </c>
      <c r="M54" s="5" t="str">
        <v/>
      </c>
      <c r="N54" s="5" t="str">
        <v/>
      </c>
      <c r="O54" s="5" t="str">
        <v/>
      </c>
      <c r="P54" s="37"/>
      <c r="Q54" s="37" t="str">
        <v/>
      </c>
      <c r="R54" s="5" t="s">
        <v>43</v>
      </c>
      <c r="S54" s="5" t="str">
        <v/>
      </c>
      <c r="T54" s="5" t="str">
        <v/>
      </c>
      <c r="U54" s="5" t="str">
        <v/>
      </c>
      <c r="V54" s="5"/>
    </row>
    <row r="55" spans="1:22" ht="13.2" x14ac:dyDescent="0.25">
      <c r="A55" s="1">
        <f t="shared" si="5"/>
        <v>43</v>
      </c>
      <c r="B55" s="27" t="str">
        <v>H12g43</v>
      </c>
      <c r="C55" s="43"/>
      <c r="D55" s="44"/>
      <c r="E55" s="43"/>
      <c r="F55" s="44"/>
      <c r="G55" s="45"/>
      <c r="H55" s="36"/>
      <c r="I55" s="36"/>
      <c r="J55" s="4"/>
      <c r="K55" s="37" t="str">
        <v/>
      </c>
      <c r="L55" s="5" t="s">
        <v>43</v>
      </c>
      <c r="M55" s="5" t="str">
        <v/>
      </c>
      <c r="N55" s="5" t="str">
        <v/>
      </c>
      <c r="O55" s="5" t="str">
        <v/>
      </c>
      <c r="P55" s="37"/>
      <c r="Q55" s="37" t="str">
        <v/>
      </c>
      <c r="R55" s="5" t="s">
        <v>43</v>
      </c>
      <c r="S55" s="5" t="str">
        <v/>
      </c>
      <c r="T55" s="5" t="str">
        <v/>
      </c>
      <c r="U55" s="5" t="str">
        <v/>
      </c>
      <c r="V55" s="5"/>
    </row>
    <row r="56" spans="1:22" ht="13.2" x14ac:dyDescent="0.25">
      <c r="A56" s="1">
        <f t="shared" si="5"/>
        <v>44</v>
      </c>
      <c r="B56" s="27" t="str">
        <v>H12g44</v>
      </c>
      <c r="C56" s="43"/>
      <c r="D56" s="44"/>
      <c r="E56" s="43"/>
      <c r="F56" s="44"/>
      <c r="G56" s="45"/>
      <c r="H56" s="36"/>
      <c r="I56" s="36"/>
      <c r="J56" s="4"/>
      <c r="K56" s="37" t="str">
        <v/>
      </c>
      <c r="L56" s="5" t="s">
        <v>43</v>
      </c>
      <c r="M56" s="5" t="str">
        <v/>
      </c>
      <c r="N56" s="5" t="str">
        <v/>
      </c>
      <c r="O56" s="5" t="str">
        <v/>
      </c>
      <c r="P56" s="37"/>
      <c r="Q56" s="37" t="str">
        <v/>
      </c>
      <c r="R56" s="5" t="s">
        <v>43</v>
      </c>
      <c r="S56" s="5" t="str">
        <v/>
      </c>
      <c r="T56" s="5" t="str">
        <v/>
      </c>
      <c r="U56" s="5" t="str">
        <v/>
      </c>
      <c r="V56" s="5"/>
    </row>
    <row r="57" spans="1:22" ht="13.2" x14ac:dyDescent="0.25">
      <c r="A57" s="1">
        <f t="shared" si="5"/>
        <v>45</v>
      </c>
      <c r="B57" s="27" t="str">
        <v>H12g45</v>
      </c>
      <c r="C57" s="43"/>
      <c r="D57" s="44"/>
      <c r="E57" s="43"/>
      <c r="F57" s="44"/>
      <c r="G57" s="45"/>
      <c r="H57" s="36"/>
      <c r="I57" s="36"/>
      <c r="J57" s="4"/>
      <c r="K57" s="37" t="str">
        <v/>
      </c>
      <c r="L57" s="5" t="s">
        <v>43</v>
      </c>
      <c r="M57" s="5" t="str">
        <v/>
      </c>
      <c r="N57" s="5" t="str">
        <v/>
      </c>
      <c r="O57" s="5" t="str">
        <v/>
      </c>
      <c r="P57" s="37"/>
      <c r="Q57" s="37" t="str">
        <v/>
      </c>
      <c r="R57" s="5" t="s">
        <v>43</v>
      </c>
      <c r="S57" s="5" t="str">
        <v/>
      </c>
      <c r="T57" s="5" t="str">
        <v/>
      </c>
      <c r="U57" s="5" t="str">
        <v/>
      </c>
      <c r="V57" s="5"/>
    </row>
    <row r="58" spans="1:22" ht="13.2" x14ac:dyDescent="0.25">
      <c r="A58" s="1">
        <f t="shared" si="5"/>
        <v>46</v>
      </c>
      <c r="B58" s="27" t="str">
        <v>H12g46</v>
      </c>
      <c r="C58" s="43"/>
      <c r="D58" s="44"/>
      <c r="E58" s="43"/>
      <c r="F58" s="44"/>
      <c r="G58" s="45"/>
      <c r="H58" s="36"/>
      <c r="I58" s="36"/>
      <c r="J58" s="4"/>
      <c r="K58" s="37" t="str">
        <v/>
      </c>
      <c r="L58" s="5" t="s">
        <v>43</v>
      </c>
      <c r="M58" s="5" t="str">
        <v/>
      </c>
      <c r="N58" s="5" t="str">
        <v/>
      </c>
      <c r="O58" s="5" t="str">
        <v/>
      </c>
      <c r="P58" s="37"/>
      <c r="Q58" s="37" t="str">
        <v/>
      </c>
      <c r="R58" s="5" t="s">
        <v>43</v>
      </c>
      <c r="S58" s="5" t="str">
        <v/>
      </c>
      <c r="T58" s="5" t="str">
        <v/>
      </c>
      <c r="U58" s="5" t="str">
        <v/>
      </c>
      <c r="V58" s="5"/>
    </row>
    <row r="59" spans="1:22" ht="13.2" x14ac:dyDescent="0.25">
      <c r="A59" s="1">
        <f t="shared" si="5"/>
        <v>47</v>
      </c>
      <c r="B59" s="27" t="str">
        <v>H12g47</v>
      </c>
      <c r="C59" s="43"/>
      <c r="D59" s="44"/>
      <c r="E59" s="43"/>
      <c r="F59" s="44"/>
      <c r="G59" s="45"/>
      <c r="H59" s="36"/>
      <c r="I59" s="36"/>
      <c r="J59" s="4"/>
      <c r="K59" s="37" t="str">
        <v/>
      </c>
      <c r="L59" s="5" t="s">
        <v>43</v>
      </c>
      <c r="M59" s="5" t="str">
        <v/>
      </c>
      <c r="N59" s="5" t="str">
        <v/>
      </c>
      <c r="O59" s="5" t="str">
        <v/>
      </c>
      <c r="P59" s="37"/>
      <c r="Q59" s="37" t="str">
        <v/>
      </c>
      <c r="R59" s="5" t="s">
        <v>43</v>
      </c>
      <c r="S59" s="5" t="str">
        <v/>
      </c>
      <c r="T59" s="5" t="str">
        <v/>
      </c>
      <c r="U59" s="5" t="str">
        <v/>
      </c>
      <c r="V59" s="5"/>
    </row>
    <row r="60" spans="1:22" ht="13.2" x14ac:dyDescent="0.25">
      <c r="A60" s="1">
        <f t="shared" si="5"/>
        <v>48</v>
      </c>
      <c r="B60" s="27" t="str">
        <v>H12g48</v>
      </c>
      <c r="C60" s="43"/>
      <c r="D60" s="44"/>
      <c r="E60" s="43"/>
      <c r="F60" s="44"/>
      <c r="G60" s="45"/>
      <c r="H60" s="36"/>
      <c r="I60" s="36"/>
      <c r="J60" s="4"/>
      <c r="K60" s="37" t="str">
        <v/>
      </c>
      <c r="L60" s="5" t="s">
        <v>43</v>
      </c>
      <c r="M60" s="5" t="str">
        <v/>
      </c>
      <c r="N60" s="5" t="str">
        <v/>
      </c>
      <c r="O60" s="5" t="str">
        <v/>
      </c>
      <c r="P60" s="37"/>
      <c r="Q60" s="37" t="str">
        <v/>
      </c>
      <c r="R60" s="5" t="s">
        <v>43</v>
      </c>
      <c r="S60" s="5" t="str">
        <v/>
      </c>
      <c r="T60" s="5" t="str">
        <v/>
      </c>
      <c r="U60" s="5" t="str">
        <v/>
      </c>
      <c r="V60" s="5"/>
    </row>
    <row r="61" spans="1:22" ht="13.2" x14ac:dyDescent="0.25">
      <c r="A61" s="1">
        <f t="shared" si="5"/>
        <v>49</v>
      </c>
      <c r="B61" s="27" t="str">
        <v>H12g49</v>
      </c>
      <c r="C61" s="43"/>
      <c r="D61" s="44"/>
      <c r="E61" s="43"/>
      <c r="F61" s="44"/>
      <c r="G61" s="45"/>
      <c r="H61" s="36"/>
      <c r="I61" s="36"/>
      <c r="J61" s="4"/>
      <c r="K61" s="37" t="str">
        <v/>
      </c>
      <c r="L61" s="5" t="s">
        <v>43</v>
      </c>
      <c r="M61" s="5" t="str">
        <v/>
      </c>
      <c r="N61" s="5" t="str">
        <v/>
      </c>
      <c r="O61" s="5" t="str">
        <v/>
      </c>
      <c r="P61" s="37"/>
      <c r="Q61" s="37" t="str">
        <v/>
      </c>
      <c r="R61" s="5" t="s">
        <v>43</v>
      </c>
      <c r="S61" s="5" t="str">
        <v/>
      </c>
      <c r="T61" s="5" t="str">
        <v/>
      </c>
      <c r="U61" s="5" t="str">
        <v/>
      </c>
      <c r="V61" s="5"/>
    </row>
    <row r="62" spans="1:22" ht="13.2" x14ac:dyDescent="0.25">
      <c r="A62" s="1">
        <f t="shared" si="5"/>
        <v>50</v>
      </c>
      <c r="B62" s="27" t="str">
        <v>H12g50</v>
      </c>
      <c r="C62" s="43"/>
      <c r="D62" s="44"/>
      <c r="E62" s="43"/>
      <c r="F62" s="44"/>
      <c r="G62" s="45"/>
      <c r="H62" s="36"/>
      <c r="I62" s="36"/>
      <c r="J62" s="4"/>
      <c r="K62" s="37" t="str">
        <v/>
      </c>
      <c r="L62" s="5" t="s">
        <v>43</v>
      </c>
      <c r="M62" s="5" t="str">
        <v/>
      </c>
      <c r="N62" s="5" t="str">
        <v/>
      </c>
      <c r="O62" s="5" t="str">
        <v/>
      </c>
      <c r="P62" s="37"/>
      <c r="Q62" s="37" t="str">
        <v/>
      </c>
      <c r="R62" s="5" t="s">
        <v>43</v>
      </c>
      <c r="S62" s="5" t="str">
        <v/>
      </c>
      <c r="T62" s="5" t="str">
        <v/>
      </c>
      <c r="U62" s="5" t="str">
        <v/>
      </c>
      <c r="V62" s="5"/>
    </row>
    <row r="63" spans="1:22" ht="13.2" x14ac:dyDescent="0.25">
      <c r="A63" s="1"/>
      <c r="B63" s="46"/>
      <c r="C63" s="47"/>
      <c r="D63" s="48"/>
      <c r="E63" s="49"/>
      <c r="F63" s="49"/>
      <c r="G63" s="50"/>
      <c r="H63" s="49"/>
      <c r="I63" s="51"/>
      <c r="J63" s="4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ht="13.2" x14ac:dyDescent="0.25">
      <c r="A64" s="1"/>
      <c r="B64" s="1"/>
      <c r="C64" s="1"/>
      <c r="D64" s="52"/>
      <c r="E64" s="1"/>
      <c r="F64" s="1"/>
      <c r="G64" s="53"/>
      <c r="H64" s="1"/>
      <c r="I64" s="1"/>
      <c r="J64" s="4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ht="13.2" x14ac:dyDescent="0.25">
      <c r="A65" s="1"/>
      <c r="B65" s="1"/>
      <c r="C65" s="54" t="s">
        <v>109</v>
      </c>
      <c r="D65" s="55" t="s">
        <v>110</v>
      </c>
      <c r="E65" s="56" t="s">
        <v>111</v>
      </c>
      <c r="F65" s="117"/>
      <c r="G65" s="118"/>
      <c r="H65" s="1"/>
      <c r="I65" s="1"/>
      <c r="J65" s="4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ht="13.2" x14ac:dyDescent="0.25">
      <c r="A66" s="1"/>
      <c r="B66" s="1"/>
      <c r="C66" s="56"/>
      <c r="D66" s="57" t="s">
        <v>112</v>
      </c>
      <c r="E66" s="56"/>
      <c r="F66" s="117"/>
      <c r="G66" s="118"/>
      <c r="H66" s="1"/>
      <c r="I66" s="1"/>
      <c r="J66" s="4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 ht="13.2" x14ac:dyDescent="0.25">
      <c r="A67" s="1"/>
      <c r="B67" s="1"/>
      <c r="C67" s="56"/>
      <c r="D67" s="58"/>
      <c r="E67" s="56"/>
      <c r="F67" s="117"/>
      <c r="G67" s="118"/>
      <c r="H67" s="1"/>
      <c r="I67" s="1"/>
      <c r="J67" s="4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ht="13.2" x14ac:dyDescent="0.25">
      <c r="A68" s="1"/>
      <c r="B68" s="1"/>
      <c r="C68" s="56"/>
      <c r="D68" s="58"/>
      <c r="E68" s="56"/>
      <c r="F68" s="117"/>
      <c r="G68" s="118"/>
      <c r="H68" s="1"/>
      <c r="I68" s="1"/>
      <c r="J68" s="4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 ht="13.2" x14ac:dyDescent="0.25">
      <c r="A69" s="1"/>
      <c r="B69" s="1"/>
      <c r="C69" s="56"/>
      <c r="D69" s="58"/>
      <c r="E69" s="56"/>
      <c r="F69" s="117"/>
      <c r="G69" s="118"/>
      <c r="H69" s="1"/>
      <c r="I69" s="1"/>
      <c r="J69" s="4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 ht="13.2" x14ac:dyDescent="0.25">
      <c r="A70" s="1"/>
      <c r="B70" s="1"/>
      <c r="C70" s="1"/>
      <c r="D70" s="52"/>
      <c r="E70" s="1"/>
      <c r="F70" s="117"/>
      <c r="G70" s="118"/>
      <c r="H70" s="1"/>
      <c r="I70" s="1"/>
      <c r="J70" s="4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 ht="13.2" x14ac:dyDescent="0.25">
      <c r="A71" s="1"/>
      <c r="B71" s="1"/>
      <c r="C71" s="1"/>
      <c r="D71" s="52"/>
      <c r="E71" s="1"/>
      <c r="F71" s="117"/>
      <c r="G71" s="118"/>
      <c r="H71" s="1"/>
      <c r="I71" s="1"/>
      <c r="J71" s="4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ht="13.2" x14ac:dyDescent="0.25">
      <c r="A72" s="1"/>
      <c r="B72" s="1"/>
      <c r="C72" s="1"/>
      <c r="D72" s="52"/>
      <c r="E72" s="1"/>
      <c r="F72" s="117"/>
      <c r="G72" s="118"/>
      <c r="H72" s="1"/>
      <c r="I72" s="1"/>
      <c r="J72" s="4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ht="13.2" x14ac:dyDescent="0.25">
      <c r="A73" s="1"/>
      <c r="B73" s="1"/>
      <c r="C73" s="1"/>
      <c r="D73" s="52"/>
      <c r="E73" s="1"/>
      <c r="F73" s="117"/>
      <c r="G73" s="118"/>
      <c r="H73" s="1"/>
      <c r="I73" s="1"/>
      <c r="J73" s="4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ht="13.2" x14ac:dyDescent="0.25">
      <c r="A74" s="1"/>
      <c r="B74" s="1"/>
      <c r="C74" s="56"/>
      <c r="D74" s="58"/>
      <c r="E74" s="56" t="s">
        <v>113</v>
      </c>
      <c r="F74" s="117"/>
      <c r="G74" s="118"/>
      <c r="H74" s="1"/>
      <c r="I74" s="1"/>
      <c r="J74" s="4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ht="13.2" x14ac:dyDescent="0.25">
      <c r="A75" s="1"/>
      <c r="B75" s="1"/>
      <c r="C75" s="56"/>
      <c r="D75" s="58"/>
      <c r="E75" s="56" t="s">
        <v>114</v>
      </c>
      <c r="F75" s="117"/>
      <c r="G75" s="118"/>
      <c r="H75" s="1"/>
      <c r="I75" s="1"/>
      <c r="J75" s="4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 ht="13.2" x14ac:dyDescent="0.25">
      <c r="A76" s="1"/>
      <c r="B76" s="1"/>
      <c r="C76" s="56"/>
      <c r="D76" s="58"/>
      <c r="E76" s="56"/>
      <c r="F76" s="56"/>
      <c r="G76" s="59"/>
      <c r="H76" s="1"/>
      <c r="I76" s="1"/>
      <c r="J76" s="4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1:22" ht="13.2" x14ac:dyDescent="0.25">
      <c r="A77" s="1"/>
      <c r="B77" s="1"/>
      <c r="C77" s="60" t="s">
        <v>115</v>
      </c>
      <c r="D77" s="61"/>
      <c r="E77" s="60" t="s">
        <v>116</v>
      </c>
      <c r="F77" s="62"/>
      <c r="G77" s="63"/>
      <c r="H77" s="1"/>
      <c r="I77" s="1"/>
      <c r="J77" s="4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 ht="13.2" x14ac:dyDescent="0.25">
      <c r="A78" s="1"/>
      <c r="B78" s="1"/>
      <c r="C78" s="54" t="s">
        <v>117</v>
      </c>
      <c r="D78" s="64"/>
      <c r="E78" s="54" t="s">
        <v>117</v>
      </c>
      <c r="F78" s="119"/>
      <c r="G78" s="118"/>
      <c r="H78" s="1"/>
      <c r="I78" s="1"/>
      <c r="J78" s="4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 ht="13.2" x14ac:dyDescent="0.25">
      <c r="A79" s="1"/>
      <c r="B79" s="1"/>
      <c r="C79" s="62" t="s">
        <v>118</v>
      </c>
      <c r="D79" s="61"/>
      <c r="E79" s="62"/>
      <c r="F79" s="62"/>
      <c r="G79" s="63"/>
      <c r="H79" s="1"/>
      <c r="I79" s="1"/>
      <c r="J79" s="4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13.2" x14ac:dyDescent="0.25">
      <c r="A80" s="1"/>
      <c r="B80" s="1"/>
      <c r="C80" s="104"/>
      <c r="D80" s="105"/>
      <c r="E80" s="105"/>
      <c r="F80" s="105"/>
      <c r="G80" s="106"/>
      <c r="H80" s="1"/>
      <c r="I80" s="1"/>
      <c r="J80" s="4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13.2" x14ac:dyDescent="0.25">
      <c r="A81" s="1"/>
      <c r="B81" s="1"/>
      <c r="C81" s="107"/>
      <c r="D81" s="108"/>
      <c r="E81" s="108"/>
      <c r="F81" s="108"/>
      <c r="G81" s="109"/>
      <c r="H81" s="1"/>
      <c r="I81" s="1"/>
      <c r="J81" s="4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13.2" x14ac:dyDescent="0.25">
      <c r="A82" s="1"/>
      <c r="B82" s="1"/>
      <c r="C82" s="107"/>
      <c r="D82" s="108"/>
      <c r="E82" s="108"/>
      <c r="F82" s="108"/>
      <c r="G82" s="109"/>
      <c r="H82" s="1"/>
      <c r="I82" s="1"/>
      <c r="J82" s="4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2" ht="13.2" x14ac:dyDescent="0.25">
      <c r="A83" s="1"/>
      <c r="B83" s="1"/>
      <c r="C83" s="110"/>
      <c r="D83" s="111"/>
      <c r="E83" s="111"/>
      <c r="F83" s="111"/>
      <c r="G83" s="112"/>
      <c r="H83" s="1"/>
      <c r="I83" s="1"/>
      <c r="J83" s="4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13.2" x14ac:dyDescent="0.25">
      <c r="A84" s="1"/>
      <c r="B84" s="1"/>
      <c r="C84" s="1"/>
      <c r="D84" s="52"/>
      <c r="E84" s="1"/>
      <c r="F84" s="1"/>
      <c r="G84" s="53"/>
      <c r="H84" s="1"/>
      <c r="I84" s="1"/>
      <c r="J84" s="4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1:22" ht="13.2" x14ac:dyDescent="0.25">
      <c r="A85" s="1"/>
      <c r="B85" s="1"/>
      <c r="C85" s="1"/>
      <c r="D85" s="52"/>
      <c r="E85" s="1"/>
      <c r="F85" s="1"/>
      <c r="G85" s="53"/>
      <c r="H85" s="1"/>
      <c r="I85" s="1"/>
      <c r="J85" s="4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1:22" ht="13.2" x14ac:dyDescent="0.25">
      <c r="A86" s="1"/>
      <c r="B86" s="1"/>
      <c r="C86" s="1"/>
      <c r="D86" s="52"/>
      <c r="E86" s="1"/>
      <c r="F86" s="1"/>
      <c r="G86" s="53"/>
      <c r="H86" s="1"/>
      <c r="I86" s="1"/>
      <c r="J86" s="4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1:22" ht="13.2" x14ac:dyDescent="0.25">
      <c r="A87" s="1"/>
      <c r="B87" s="1"/>
      <c r="C87" s="1"/>
      <c r="D87" s="52"/>
      <c r="E87" s="1"/>
      <c r="F87" s="1"/>
      <c r="G87" s="53"/>
      <c r="H87" s="1"/>
      <c r="I87" s="1"/>
      <c r="J87" s="4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 ht="13.2" x14ac:dyDescent="0.25">
      <c r="A88" s="1"/>
      <c r="B88" s="1"/>
      <c r="C88" s="1"/>
      <c r="D88" s="52"/>
      <c r="E88" s="1"/>
      <c r="F88" s="1"/>
      <c r="G88" s="53"/>
      <c r="H88" s="1"/>
      <c r="I88" s="1"/>
      <c r="J88" s="4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 ht="13.2" x14ac:dyDescent="0.25">
      <c r="A89" s="1"/>
      <c r="B89" s="1"/>
      <c r="C89" s="1"/>
      <c r="D89" s="52"/>
      <c r="E89" s="1"/>
      <c r="F89" s="1"/>
      <c r="G89" s="53"/>
      <c r="H89" s="1"/>
      <c r="I89" s="1"/>
      <c r="J89" s="4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 ht="13.2" x14ac:dyDescent="0.25">
      <c r="A90" s="1"/>
      <c r="B90" s="1"/>
      <c r="C90" s="1"/>
      <c r="D90" s="52"/>
      <c r="E90" s="1"/>
      <c r="F90" s="1"/>
      <c r="G90" s="53"/>
      <c r="H90" s="1"/>
      <c r="I90" s="1"/>
      <c r="J90" s="4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1:22" ht="13.2" x14ac:dyDescent="0.25">
      <c r="A91" s="1"/>
      <c r="B91" s="1"/>
      <c r="C91" s="1"/>
      <c r="D91" s="52"/>
      <c r="E91" s="1"/>
      <c r="F91" s="1"/>
      <c r="G91" s="53"/>
      <c r="H91" s="1"/>
      <c r="I91" s="1"/>
      <c r="J91" s="4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 ht="13.2" x14ac:dyDescent="0.25">
      <c r="A92" s="1"/>
      <c r="B92" s="1"/>
      <c r="C92" s="1"/>
      <c r="D92" s="52"/>
      <c r="E92" s="1"/>
      <c r="F92" s="1"/>
      <c r="G92" s="53"/>
      <c r="H92" s="1"/>
      <c r="I92" s="1"/>
      <c r="J92" s="4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 ht="13.2" x14ac:dyDescent="0.25">
      <c r="A93" s="1"/>
      <c r="B93" s="1"/>
      <c r="C93" s="1"/>
      <c r="D93" s="52"/>
      <c r="E93" s="1"/>
      <c r="F93" s="1"/>
      <c r="G93" s="53"/>
      <c r="H93" s="1"/>
      <c r="I93" s="1"/>
      <c r="J93" s="4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 ht="13.2" x14ac:dyDescent="0.25">
      <c r="A94" s="1"/>
      <c r="B94" s="1"/>
      <c r="C94" s="1"/>
      <c r="D94" s="52"/>
      <c r="E94" s="1"/>
      <c r="F94" s="1"/>
      <c r="G94" s="53"/>
      <c r="H94" s="1"/>
      <c r="I94" s="1"/>
      <c r="J94" s="4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1:22" ht="13.2" x14ac:dyDescent="0.25">
      <c r="A95" s="1"/>
      <c r="B95" s="1"/>
      <c r="C95" s="1"/>
      <c r="D95" s="52"/>
      <c r="E95" s="1"/>
      <c r="F95" s="1"/>
      <c r="G95" s="53"/>
      <c r="H95" s="1"/>
      <c r="I95" s="1"/>
      <c r="J95" s="4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1:22" ht="13.2" x14ac:dyDescent="0.25">
      <c r="A96" s="1"/>
      <c r="B96" s="1"/>
      <c r="C96" s="1"/>
      <c r="D96" s="52"/>
      <c r="E96" s="1"/>
      <c r="F96" s="1"/>
      <c r="G96" s="53"/>
      <c r="H96" s="1"/>
      <c r="I96" s="1"/>
      <c r="J96" s="4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1:22" ht="13.2" x14ac:dyDescent="0.25">
      <c r="A97" s="1"/>
      <c r="B97" s="1"/>
      <c r="C97" s="1"/>
      <c r="D97" s="52"/>
      <c r="E97" s="1"/>
      <c r="F97" s="1"/>
      <c r="G97" s="53"/>
      <c r="H97" s="1"/>
      <c r="I97" s="1"/>
      <c r="J97" s="4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 ht="13.2" x14ac:dyDescent="0.25">
      <c r="A98" s="1"/>
      <c r="B98" s="1"/>
      <c r="C98" s="1"/>
      <c r="D98" s="52"/>
      <c r="E98" s="1"/>
      <c r="F98" s="1"/>
      <c r="G98" s="53"/>
      <c r="H98" s="1"/>
      <c r="I98" s="1"/>
      <c r="J98" s="4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 ht="13.2" x14ac:dyDescent="0.25">
      <c r="A99" s="1"/>
      <c r="B99" s="1"/>
      <c r="C99" s="1"/>
      <c r="D99" s="52"/>
      <c r="E99" s="1"/>
      <c r="F99" s="1"/>
      <c r="G99" s="53"/>
      <c r="H99" s="1"/>
      <c r="I99" s="1"/>
      <c r="J99" s="4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 ht="13.2" x14ac:dyDescent="0.25">
      <c r="A100" s="1"/>
      <c r="B100" s="1"/>
      <c r="C100" s="1"/>
      <c r="D100" s="52"/>
      <c r="E100" s="1"/>
      <c r="F100" s="1"/>
      <c r="G100" s="53"/>
      <c r="H100" s="1"/>
      <c r="I100" s="1"/>
      <c r="J100" s="4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 ht="13.2" x14ac:dyDescent="0.25">
      <c r="A101" s="1"/>
      <c r="B101" s="1"/>
      <c r="C101" s="1"/>
      <c r="D101" s="52"/>
      <c r="E101" s="1"/>
      <c r="F101" s="1"/>
      <c r="G101" s="53"/>
      <c r="H101" s="1"/>
      <c r="I101" s="1"/>
      <c r="J101" s="4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1:22" ht="13.2" x14ac:dyDescent="0.25">
      <c r="A102" s="1"/>
      <c r="B102" s="1"/>
      <c r="C102" s="1"/>
      <c r="D102" s="52"/>
      <c r="E102" s="1"/>
      <c r="F102" s="1"/>
      <c r="G102" s="53"/>
      <c r="H102" s="1"/>
      <c r="I102" s="1"/>
      <c r="J102" s="4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1:22" ht="13.2" x14ac:dyDescent="0.25">
      <c r="A103" s="1"/>
      <c r="B103" s="1"/>
      <c r="C103" s="1"/>
      <c r="D103" s="52"/>
      <c r="E103" s="1"/>
      <c r="F103" s="1"/>
      <c r="G103" s="53"/>
      <c r="H103" s="1"/>
      <c r="I103" s="1"/>
      <c r="J103" s="4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spans="1:22" ht="13.2" x14ac:dyDescent="0.25">
      <c r="A104" s="1"/>
      <c r="B104" s="1"/>
      <c r="C104" s="1"/>
      <c r="D104" s="52"/>
      <c r="E104" s="1"/>
      <c r="F104" s="1"/>
      <c r="G104" s="53"/>
      <c r="H104" s="1"/>
      <c r="I104" s="1"/>
      <c r="J104" s="4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1:22" ht="13.2" x14ac:dyDescent="0.25">
      <c r="A105" s="1"/>
      <c r="B105" s="1"/>
      <c r="C105" s="1"/>
      <c r="D105" s="52"/>
      <c r="E105" s="1"/>
      <c r="F105" s="1"/>
      <c r="G105" s="53"/>
      <c r="H105" s="1"/>
      <c r="I105" s="1"/>
      <c r="J105" s="4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spans="1:22" ht="13.2" x14ac:dyDescent="0.25">
      <c r="A106" s="1"/>
      <c r="B106" s="1"/>
      <c r="C106" s="1"/>
      <c r="D106" s="52"/>
      <c r="E106" s="1"/>
      <c r="F106" s="1"/>
      <c r="G106" s="53"/>
      <c r="H106" s="1"/>
      <c r="I106" s="1"/>
      <c r="J106" s="4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spans="1:22" ht="13.2" x14ac:dyDescent="0.25">
      <c r="A107" s="1"/>
      <c r="B107" s="1"/>
      <c r="C107" s="1"/>
      <c r="D107" s="52"/>
      <c r="E107" s="1"/>
      <c r="F107" s="1"/>
      <c r="G107" s="53"/>
      <c r="H107" s="1"/>
      <c r="I107" s="1"/>
      <c r="J107" s="4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</row>
    <row r="108" spans="1:22" ht="15.6" x14ac:dyDescent="0.3">
      <c r="A108" s="1" t="str">
        <f>LEFT($D111,2)&amp;"b"</f>
        <v>12b</v>
      </c>
      <c r="B108" s="18"/>
      <c r="C108" s="19" t="str">
        <f t="shared" ref="C108:C112" si="6">C8</f>
        <v>Age Group</v>
      </c>
      <c r="D108" s="20" t="str">
        <f>D111</f>
        <v>12 &amp; Under Boys</v>
      </c>
      <c r="E108" s="18"/>
      <c r="F108" s="19" t="str">
        <f>F8</f>
        <v>Event Date</v>
      </c>
      <c r="G108" s="113" t="str">
        <f>C$1</f>
        <v>7/09/2023</v>
      </c>
      <c r="H108" s="108"/>
      <c r="I108" s="108"/>
      <c r="J108" s="4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spans="1:22" ht="13.2" x14ac:dyDescent="0.25">
      <c r="A109" s="1"/>
      <c r="B109" s="18"/>
      <c r="C109" s="22" t="str">
        <f t="shared" si="6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109" s="2"/>
      <c r="E109" s="18"/>
      <c r="F109" s="18"/>
      <c r="G109" s="66"/>
      <c r="H109" s="18"/>
      <c r="I109" s="18"/>
      <c r="J109" s="4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spans="1:22" ht="13.2" x14ac:dyDescent="0.25">
      <c r="A110" s="1"/>
      <c r="B110" s="18"/>
      <c r="C110" s="22" t="str">
        <f t="shared" si="6"/>
        <v>* Enter Judge, Rep and any comments below Diver Details, and change "Report Status" when done
* Click "MeetResults" tab at bottom to review team scores and diver placement</v>
      </c>
      <c r="D110" s="2"/>
      <c r="E110" s="18"/>
      <c r="F110" s="18"/>
      <c r="G110" s="66"/>
      <c r="H110" s="18"/>
      <c r="I110" s="18"/>
      <c r="J110" s="4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spans="1:22" ht="15.6" x14ac:dyDescent="0.3">
      <c r="A111" s="1"/>
      <c r="B111" s="25"/>
      <c r="C111" s="26" t="str">
        <f t="shared" si="6"/>
        <v>Age and Gender</v>
      </c>
      <c r="D111" s="114" t="str">
        <f>C4</f>
        <v>12 &amp; Under Boys</v>
      </c>
      <c r="E111" s="115"/>
      <c r="F111" s="115"/>
      <c r="G111" s="115"/>
      <c r="H111" s="25"/>
      <c r="I111" s="25"/>
      <c r="J111" s="4"/>
      <c r="K111" s="116" t="s">
        <v>21</v>
      </c>
      <c r="L111" s="108"/>
      <c r="M111" s="108"/>
      <c r="N111" s="108"/>
      <c r="O111" s="108"/>
      <c r="P111" s="108"/>
      <c r="Q111" s="108"/>
      <c r="R111" s="108"/>
      <c r="S111" s="5"/>
      <c r="T111" s="5"/>
      <c r="U111" s="5"/>
      <c r="V111" s="5"/>
    </row>
    <row r="112" spans="1:22" ht="15.6" x14ac:dyDescent="0.3">
      <c r="A112" s="1"/>
      <c r="B112" s="27" t="s">
        <v>22</v>
      </c>
      <c r="C112" s="28" t="str">
        <f t="shared" si="6"/>
        <v>Diver 1 Name</v>
      </c>
      <c r="D112" s="29" t="str">
        <f t="shared" ref="D112:G112" si="7">D12</f>
        <v>D1 Club</v>
      </c>
      <c r="E112" s="28" t="str">
        <f t="shared" si="7"/>
        <v>Diver 2 Name</v>
      </c>
      <c r="F112" s="29" t="str">
        <f t="shared" si="7"/>
        <v>D2 Club</v>
      </c>
      <c r="G112" s="30" t="str">
        <f t="shared" si="7"/>
        <v>Score</v>
      </c>
      <c r="H112" s="31" t="s">
        <v>228</v>
      </c>
      <c r="I112" s="31" t="s">
        <v>229</v>
      </c>
      <c r="J112" s="4"/>
      <c r="K112" s="21" t="str">
        <f t="shared" ref="K112:V112" si="8">K$12</f>
        <v>D1Name</v>
      </c>
      <c r="L112" s="21" t="str">
        <f t="shared" si="8"/>
        <v>D1Club</v>
      </c>
      <c r="M112" s="21" t="str">
        <f t="shared" si="8"/>
        <v>D1Gend</v>
      </c>
      <c r="N112" s="21" t="str">
        <f t="shared" si="8"/>
        <v>D1Max</v>
      </c>
      <c r="O112" s="21" t="str">
        <f t="shared" si="8"/>
        <v>D1Limit</v>
      </c>
      <c r="P112" s="21" t="str">
        <f t="shared" si="8"/>
        <v>D1Err</v>
      </c>
      <c r="Q112" s="21" t="str">
        <f t="shared" si="8"/>
        <v>D2Name</v>
      </c>
      <c r="R112" s="21" t="str">
        <f t="shared" si="8"/>
        <v>D2Club</v>
      </c>
      <c r="S112" s="21" t="str">
        <f t="shared" si="8"/>
        <v>D2Gend</v>
      </c>
      <c r="T112" s="21" t="str">
        <f t="shared" si="8"/>
        <v>D2Max</v>
      </c>
      <c r="U112" s="21" t="str">
        <f t="shared" si="8"/>
        <v>D2Limit</v>
      </c>
      <c r="V112" s="21" t="str">
        <f t="shared" si="8"/>
        <v>D2Err</v>
      </c>
    </row>
    <row r="113" spans="1:22" ht="13.2" x14ac:dyDescent="0.25">
      <c r="A113" s="1" t="s">
        <v>7</v>
      </c>
      <c r="B113" s="32" t="str">
        <f t="array" ref="B113:B162">B$112&amp;$A108&amp;$A113:A162</f>
        <v>H12b1</v>
      </c>
      <c r="C113" s="33" t="s">
        <v>119</v>
      </c>
      <c r="D113" s="34" t="s">
        <v>45</v>
      </c>
      <c r="E113" s="33" t="s">
        <v>120</v>
      </c>
      <c r="F113" s="34" t="s">
        <v>45</v>
      </c>
      <c r="G113" s="38">
        <v>61.14</v>
      </c>
      <c r="H113" s="36" t="s">
        <v>43</v>
      </c>
      <c r="I113" s="36" t="s">
        <v>43</v>
      </c>
      <c r="J113" s="4"/>
      <c r="K113" s="37" t="e">
        <f t="array" ref="K113:K162">IF($C113:$C162="","", VLOOKUP($C113:$C162,#REF!,1,0))</f>
        <v>#REF!</v>
      </c>
      <c r="L113" s="5" t="s">
        <v>45</v>
      </c>
      <c r="M113" s="5" t="e">
        <f t="array" ref="M113:M162">IF($C113:$C162="","", VLOOKUP($C113:$C162,#REF!,3,0)&amp;VLOOKUP($C113:$C162,#REF!,2,0))</f>
        <v>#REF!</v>
      </c>
      <c r="N113" s="5" t="e">
        <f t="array" ref="N113:N162">IF($C113:$C162="","", VLOOKUP($C113:$C162,#REF!,9,0))</f>
        <v>#REF!</v>
      </c>
      <c r="O113" s="5" t="e">
        <f t="array" ref="O113:O162">IF($C113:$C162="","", VLOOKUP(VLOOKUP(VALUE(MID(M113:M162,2,2)),#REF!,2,0)&amp;LEFT(M113:M162,1),#REF!,2,0))</f>
        <v>#REF!</v>
      </c>
      <c r="P113" s="37" t="str">
        <f ca="1">IFERROR(__xludf.DUMMYFUNCTION("ARRAYFORMULA( IF(  (   NOT( ISNUMBER( VALUE($A113:$A150)) )+( C113:C150="""" )   ), """", 
 IF( ISNA( K113:K150 ), ""Diver-NF"", 
 IF( (   ( ISNA( L113:L150 ))+( D113:D150 &lt;&gt; L113:L150 )   ), ""Club-""&amp;L113:L150,
 IF( VLOOKUP( K113:K150&amp;L113:L150, QUERY( "&amp;"{ $C:$C&amp;$D:$D; $E:$E&amp;$F:$F }, ""SELECT Col1, COUNT(Col1) GROUP BY Col1 LABEL COUNT(Col1) ''""),2,0 ) &gt; 1, ""Duplicate"",
 IF( UPPER( LEFT( M113:M150,1))&lt;&gt; UPPER( RIGHT( $A108, 1)),""Gender"",
 IF( VALUE( MID( M113:M150,2,2)) &gt; VALUE( TRIM( LEFT( $D111,2))"&amp;"),""Age-"" &amp; MID( M113:M150,2,2),""""))))
)))"),"")</f>
        <v/>
      </c>
      <c r="Q113" s="37" t="e">
        <f t="array" ref="Q113:Q162">IF($E113:$E162="","", VLOOKUP($E113:$E162,#REF!,1,0))</f>
        <v>#REF!</v>
      </c>
      <c r="R113" s="5" t="s">
        <v>45</v>
      </c>
      <c r="S113" s="5" t="e">
        <f t="array" ref="S113:S162">IF($E113:$E162="","", VLOOKUP($E113:$E162,#REF!,3,0)&amp;VLOOKUP($E113:$E162,#REF!,2,0))</f>
        <v>#REF!</v>
      </c>
      <c r="T113" s="5" t="e">
        <f t="array" ref="T113:T162">IF($E113:$E162="","", VLOOKUP($E113:$E162,#REF!,9,0))</f>
        <v>#REF!</v>
      </c>
      <c r="U113" s="5" t="e">
        <f t="array" ref="U113:U162">IF($E113:$E162="","", VLOOKUP(VLOOKUP(VALUE(MID(S113:S162,2,2)),#REF!,2,0)&amp;LEFT(S113:S162,1),#REF!,2,0))</f>
        <v>#REF!</v>
      </c>
      <c r="V113" s="5" t="str">
        <f ca="1">IFERROR(__xludf.DUMMYFUNCTION("ARRAYFORMULA( IF( (   NOT( ISNUMBER( VALUE( $A113:$A150)) )+( E113:E150="""" )   ), """", 
 IF( ISNA( Q113:Q150 ), ""Diver-NF"", 
 IF( (   ( ISNA( R113:R150 ))+( F113:F150 &lt;&gt; R113:R150 )   ), ""Club-""&amp;R113:R150,
 IF( VLOOKUP( Q113:Q150&amp;R113:R150, QUERY( "&amp;"{ $C:$C&amp;$D:$D; $E:$E&amp;$F:$F }, ""SELECT Col1, COUNT(Col1) GROUP BY Col1 LABEL COUNT(Col1) ''""),2,0 ) &gt; 1, ""Duplicate"",
 IF( UPPER( LEFT( S113:S150,1))&lt;&gt; UPPER( RIGHT( $A108, 1)),""Gender"",
 IF( VALUE( MID( S113:S150,2,2)) &gt; VALUE( TRIM( LEFT( $D111,2))"&amp;"),""Age-"" &amp; MID( S113:S150,2,2),""""))))
)))"),"")</f>
        <v/>
      </c>
    </row>
    <row r="114" spans="1:22" ht="13.2" x14ac:dyDescent="0.25">
      <c r="A114" s="1">
        <f t="shared" ref="A114:A162" si="9">A113+1</f>
        <v>2</v>
      </c>
      <c r="B114" s="27" t="str">
        <v>H12b2</v>
      </c>
      <c r="C114" s="33" t="s">
        <v>121</v>
      </c>
      <c r="D114" s="34" t="s">
        <v>41</v>
      </c>
      <c r="E114" s="33" t="s">
        <v>122</v>
      </c>
      <c r="F114" s="34" t="s">
        <v>41</v>
      </c>
      <c r="G114" s="38">
        <v>37.65</v>
      </c>
      <c r="H114" s="36" t="s">
        <v>43</v>
      </c>
      <c r="I114" s="36" t="s">
        <v>43</v>
      </c>
      <c r="J114" s="4"/>
      <c r="K114" s="37" t="e">
        <v>#REF!</v>
      </c>
      <c r="L114" s="5" t="s">
        <v>41</v>
      </c>
      <c r="M114" s="5" t="e">
        <v>#REF!</v>
      </c>
      <c r="N114" s="5" t="e">
        <v>#REF!</v>
      </c>
      <c r="O114" s="5" t="e">
        <v>#REF!</v>
      </c>
      <c r="P114" s="37" t="str">
        <f ca="1">IFERROR(__xludf.DUMMYFUNCTION("""COMPUTED_VALUE"""),"")</f>
        <v/>
      </c>
      <c r="Q114" s="37" t="e">
        <v>#REF!</v>
      </c>
      <c r="R114" s="5" t="s">
        <v>41</v>
      </c>
      <c r="S114" s="5" t="e">
        <v>#REF!</v>
      </c>
      <c r="T114" s="5" t="e">
        <v>#REF!</v>
      </c>
      <c r="U114" s="5" t="e">
        <v>#REF!</v>
      </c>
      <c r="V114" s="5" t="str">
        <f ca="1">IFERROR(__xludf.DUMMYFUNCTION("""COMPUTED_VALUE"""),"")</f>
        <v/>
      </c>
    </row>
    <row r="115" spans="1:22" ht="13.2" x14ac:dyDescent="0.25">
      <c r="A115" s="1">
        <f t="shared" si="9"/>
        <v>3</v>
      </c>
      <c r="B115" s="27" t="str">
        <v>H12b3</v>
      </c>
      <c r="C115" s="33" t="s">
        <v>123</v>
      </c>
      <c r="D115" s="34" t="s">
        <v>107</v>
      </c>
      <c r="E115" s="33" t="s">
        <v>124</v>
      </c>
      <c r="F115" s="34" t="s">
        <v>107</v>
      </c>
      <c r="G115" s="38">
        <v>55.56</v>
      </c>
      <c r="H115" s="36" t="s">
        <v>43</v>
      </c>
      <c r="I115" s="36" t="s">
        <v>43</v>
      </c>
      <c r="J115" s="4"/>
      <c r="K115" s="37" t="e">
        <v>#REF!</v>
      </c>
      <c r="L115" s="5" t="s">
        <v>107</v>
      </c>
      <c r="M115" s="5" t="e">
        <v>#REF!</v>
      </c>
      <c r="N115" s="5" t="e">
        <v>#REF!</v>
      </c>
      <c r="O115" s="5" t="e">
        <v>#REF!</v>
      </c>
      <c r="P115" s="37" t="str">
        <f ca="1">IFERROR(__xludf.DUMMYFUNCTION("""COMPUTED_VALUE"""),"")</f>
        <v/>
      </c>
      <c r="Q115" s="37" t="e">
        <v>#REF!</v>
      </c>
      <c r="R115" s="5" t="s">
        <v>107</v>
      </c>
      <c r="S115" s="5" t="e">
        <v>#REF!</v>
      </c>
      <c r="T115" s="5" t="e">
        <v>#REF!</v>
      </c>
      <c r="U115" s="5" t="e">
        <v>#REF!</v>
      </c>
      <c r="V115" s="5" t="str">
        <f ca="1">IFERROR(__xludf.DUMMYFUNCTION("""COMPUTED_VALUE"""),"")</f>
        <v/>
      </c>
    </row>
    <row r="116" spans="1:22" ht="13.2" x14ac:dyDescent="0.25">
      <c r="A116" s="1">
        <f t="shared" si="9"/>
        <v>4</v>
      </c>
      <c r="B116" s="27" t="str">
        <v>H12b4</v>
      </c>
      <c r="C116" s="33" t="s">
        <v>125</v>
      </c>
      <c r="D116" s="34" t="s">
        <v>126</v>
      </c>
      <c r="E116" s="33" t="s">
        <v>127</v>
      </c>
      <c r="F116" s="34" t="s">
        <v>126</v>
      </c>
      <c r="G116" s="38">
        <v>58.98</v>
      </c>
      <c r="H116" s="36" t="s">
        <v>43</v>
      </c>
      <c r="I116" s="36" t="s">
        <v>43</v>
      </c>
      <c r="J116" s="4"/>
      <c r="K116" s="37" t="e">
        <v>#REF!</v>
      </c>
      <c r="L116" s="5" t="s">
        <v>126</v>
      </c>
      <c r="M116" s="5" t="e">
        <v>#REF!</v>
      </c>
      <c r="N116" s="5" t="e">
        <v>#REF!</v>
      </c>
      <c r="O116" s="5" t="e">
        <v>#REF!</v>
      </c>
      <c r="P116" s="37" t="str">
        <f ca="1">IFERROR(__xludf.DUMMYFUNCTION("""COMPUTED_VALUE"""),"")</f>
        <v/>
      </c>
      <c r="Q116" s="37" t="e">
        <v>#REF!</v>
      </c>
      <c r="R116" s="5" t="s">
        <v>126</v>
      </c>
      <c r="S116" s="5" t="e">
        <v>#REF!</v>
      </c>
      <c r="T116" s="5" t="e">
        <v>#REF!</v>
      </c>
      <c r="U116" s="5" t="e">
        <v>#REF!</v>
      </c>
      <c r="V116" s="5" t="str">
        <f ca="1">IFERROR(__xludf.DUMMYFUNCTION("""COMPUTED_VALUE"""),"")</f>
        <v/>
      </c>
    </row>
    <row r="117" spans="1:22" ht="13.2" x14ac:dyDescent="0.25">
      <c r="A117" s="1">
        <f t="shared" si="9"/>
        <v>5</v>
      </c>
      <c r="B117" s="27" t="str">
        <v>H12b5</v>
      </c>
      <c r="C117" s="33" t="s">
        <v>128</v>
      </c>
      <c r="D117" s="34" t="s">
        <v>129</v>
      </c>
      <c r="E117" s="33" t="s">
        <v>130</v>
      </c>
      <c r="F117" s="34" t="s">
        <v>129</v>
      </c>
      <c r="G117" s="38">
        <v>47.79</v>
      </c>
      <c r="H117" s="36" t="s">
        <v>43</v>
      </c>
      <c r="I117" s="36" t="s">
        <v>43</v>
      </c>
      <c r="J117" s="4"/>
      <c r="K117" s="37" t="e">
        <v>#REF!</v>
      </c>
      <c r="L117" s="5" t="s">
        <v>129</v>
      </c>
      <c r="M117" s="5" t="e">
        <v>#REF!</v>
      </c>
      <c r="N117" s="5" t="e">
        <v>#REF!</v>
      </c>
      <c r="O117" s="5" t="e">
        <v>#REF!</v>
      </c>
      <c r="P117" s="37" t="str">
        <f ca="1">IFERROR(__xludf.DUMMYFUNCTION("""COMPUTED_VALUE"""),"")</f>
        <v/>
      </c>
      <c r="Q117" s="37" t="e">
        <v>#REF!</v>
      </c>
      <c r="R117" s="5" t="s">
        <v>129</v>
      </c>
      <c r="S117" s="5" t="e">
        <v>#REF!</v>
      </c>
      <c r="T117" s="5" t="e">
        <v>#REF!</v>
      </c>
      <c r="U117" s="5" t="e">
        <v>#REF!</v>
      </c>
      <c r="V117" s="5" t="str">
        <f ca="1">IFERROR(__xludf.DUMMYFUNCTION("""COMPUTED_VALUE"""),"")</f>
        <v/>
      </c>
    </row>
    <row r="118" spans="1:22" ht="13.2" x14ac:dyDescent="0.25">
      <c r="A118" s="1">
        <f t="shared" si="9"/>
        <v>6</v>
      </c>
      <c r="B118" s="27" t="str">
        <v>H12b6</v>
      </c>
      <c r="C118" s="33" t="s">
        <v>131</v>
      </c>
      <c r="D118" s="34" t="s">
        <v>67</v>
      </c>
      <c r="E118" s="33" t="s">
        <v>132</v>
      </c>
      <c r="F118" s="34" t="s">
        <v>41</v>
      </c>
      <c r="G118" s="38">
        <v>85.62</v>
      </c>
      <c r="H118" s="36" t="s">
        <v>43</v>
      </c>
      <c r="I118" s="36" t="s">
        <v>43</v>
      </c>
      <c r="J118" s="4"/>
      <c r="K118" s="37" t="e">
        <v>#REF!</v>
      </c>
      <c r="L118" s="5" t="s">
        <v>67</v>
      </c>
      <c r="M118" s="5" t="e">
        <v>#REF!</v>
      </c>
      <c r="N118" s="5" t="e">
        <v>#REF!</v>
      </c>
      <c r="O118" s="5" t="e">
        <v>#REF!</v>
      </c>
      <c r="P118" s="37" t="str">
        <f ca="1">IFERROR(__xludf.DUMMYFUNCTION("""COMPUTED_VALUE"""),"")</f>
        <v/>
      </c>
      <c r="Q118" s="37" t="e">
        <v>#REF!</v>
      </c>
      <c r="R118" s="5" t="s">
        <v>41</v>
      </c>
      <c r="S118" s="5" t="e">
        <v>#REF!</v>
      </c>
      <c r="T118" s="5" t="e">
        <v>#REF!</v>
      </c>
      <c r="U118" s="5" t="e">
        <v>#REF!</v>
      </c>
      <c r="V118" s="5" t="str">
        <f ca="1">IFERROR(__xludf.DUMMYFUNCTION("""COMPUTED_VALUE"""),"")</f>
        <v/>
      </c>
    </row>
    <row r="119" spans="1:22" ht="13.2" x14ac:dyDescent="0.25">
      <c r="A119" s="1">
        <f t="shared" si="9"/>
        <v>7</v>
      </c>
      <c r="B119" s="27" t="str">
        <v>H12b7</v>
      </c>
      <c r="C119" s="33" t="s">
        <v>133</v>
      </c>
      <c r="D119" s="34" t="s">
        <v>78</v>
      </c>
      <c r="E119" s="33" t="s">
        <v>134</v>
      </c>
      <c r="F119" s="34" t="s">
        <v>78</v>
      </c>
      <c r="G119" s="38">
        <v>27.42</v>
      </c>
      <c r="H119" s="36" t="s">
        <v>43</v>
      </c>
      <c r="I119" s="36" t="s">
        <v>43</v>
      </c>
      <c r="J119" s="4"/>
      <c r="K119" s="37" t="e">
        <v>#REF!</v>
      </c>
      <c r="L119" s="5" t="s">
        <v>78</v>
      </c>
      <c r="M119" s="5" t="e">
        <v>#REF!</v>
      </c>
      <c r="N119" s="5" t="e">
        <v>#REF!</v>
      </c>
      <c r="O119" s="5" t="e">
        <v>#REF!</v>
      </c>
      <c r="P119" s="37" t="str">
        <f ca="1">IFERROR(__xludf.DUMMYFUNCTION("""COMPUTED_VALUE"""),"")</f>
        <v/>
      </c>
      <c r="Q119" s="37" t="e">
        <v>#REF!</v>
      </c>
      <c r="R119" s="5" t="s">
        <v>78</v>
      </c>
      <c r="S119" s="5" t="e">
        <v>#REF!</v>
      </c>
      <c r="T119" s="5" t="e">
        <v>#REF!</v>
      </c>
      <c r="U119" s="5" t="e">
        <v>#REF!</v>
      </c>
      <c r="V119" s="5" t="str">
        <f ca="1">IFERROR(__xludf.DUMMYFUNCTION("""COMPUTED_VALUE"""),"")</f>
        <v/>
      </c>
    </row>
    <row r="120" spans="1:22" ht="13.2" x14ac:dyDescent="0.25">
      <c r="A120" s="1">
        <f t="shared" si="9"/>
        <v>8</v>
      </c>
      <c r="B120" s="27" t="str">
        <v>H12b8</v>
      </c>
      <c r="C120" s="33" t="s">
        <v>135</v>
      </c>
      <c r="D120" s="34" t="s">
        <v>78</v>
      </c>
      <c r="E120" s="33" t="s">
        <v>136</v>
      </c>
      <c r="F120" s="34" t="s">
        <v>78</v>
      </c>
      <c r="G120" s="38">
        <v>38.79</v>
      </c>
      <c r="H120" s="36" t="s">
        <v>43</v>
      </c>
      <c r="I120" s="36" t="s">
        <v>43</v>
      </c>
      <c r="J120" s="4"/>
      <c r="K120" s="37" t="e">
        <v>#REF!</v>
      </c>
      <c r="L120" s="5" t="s">
        <v>78</v>
      </c>
      <c r="M120" s="5" t="e">
        <v>#REF!</v>
      </c>
      <c r="N120" s="5" t="e">
        <v>#REF!</v>
      </c>
      <c r="O120" s="5" t="e">
        <v>#REF!</v>
      </c>
      <c r="P120" s="37" t="str">
        <f ca="1">IFERROR(__xludf.DUMMYFUNCTION("""COMPUTED_VALUE"""),"")</f>
        <v/>
      </c>
      <c r="Q120" s="37" t="e">
        <v>#REF!</v>
      </c>
      <c r="R120" s="5" t="s">
        <v>78</v>
      </c>
      <c r="S120" s="5" t="e">
        <v>#REF!</v>
      </c>
      <c r="T120" s="5" t="e">
        <v>#REF!</v>
      </c>
      <c r="U120" s="5" t="e">
        <v>#REF!</v>
      </c>
      <c r="V120" s="5" t="str">
        <f ca="1">IFERROR(__xludf.DUMMYFUNCTION("""COMPUTED_VALUE"""),"")</f>
        <v/>
      </c>
    </row>
    <row r="121" spans="1:22" ht="13.2" x14ac:dyDescent="0.25">
      <c r="A121" s="1">
        <f t="shared" si="9"/>
        <v>9</v>
      </c>
      <c r="B121" s="27" t="str">
        <v>H12b9</v>
      </c>
      <c r="C121" s="39" t="s">
        <v>137</v>
      </c>
      <c r="D121" s="40" t="s">
        <v>78</v>
      </c>
      <c r="E121" s="41" t="s">
        <v>138</v>
      </c>
      <c r="F121" s="40" t="s">
        <v>78</v>
      </c>
      <c r="G121" s="42">
        <v>54</v>
      </c>
      <c r="H121" s="36" t="s">
        <v>43</v>
      </c>
      <c r="I121" s="36" t="s">
        <v>43</v>
      </c>
      <c r="J121" s="4"/>
      <c r="K121" s="37" t="e">
        <v>#REF!</v>
      </c>
      <c r="L121" s="5" t="s">
        <v>78</v>
      </c>
      <c r="M121" s="5" t="e">
        <v>#REF!</v>
      </c>
      <c r="N121" s="5" t="e">
        <v>#REF!</v>
      </c>
      <c r="O121" s="5" t="e">
        <v>#REF!</v>
      </c>
      <c r="P121" s="37" t="str">
        <f ca="1">IFERROR(__xludf.DUMMYFUNCTION("""COMPUTED_VALUE"""),"")</f>
        <v/>
      </c>
      <c r="Q121" s="37" t="e">
        <v>#REF!</v>
      </c>
      <c r="R121" s="5" t="s">
        <v>78</v>
      </c>
      <c r="S121" s="5" t="e">
        <v>#REF!</v>
      </c>
      <c r="T121" s="5" t="e">
        <v>#REF!</v>
      </c>
      <c r="U121" s="5" t="e">
        <v>#REF!</v>
      </c>
      <c r="V121" s="5" t="str">
        <f ca="1">IFERROR(__xludf.DUMMYFUNCTION("""COMPUTED_VALUE"""),"")</f>
        <v/>
      </c>
    </row>
    <row r="122" spans="1:22" ht="13.2" x14ac:dyDescent="0.25">
      <c r="A122" s="1">
        <f t="shared" si="9"/>
        <v>10</v>
      </c>
      <c r="B122" s="27" t="str">
        <v>H12b10</v>
      </c>
      <c r="C122" s="39" t="s">
        <v>139</v>
      </c>
      <c r="D122" s="40" t="s">
        <v>92</v>
      </c>
      <c r="E122" s="41" t="s">
        <v>140</v>
      </c>
      <c r="F122" s="40" t="s">
        <v>92</v>
      </c>
      <c r="G122" s="42">
        <v>39.090000000000003</v>
      </c>
      <c r="H122" s="36" t="s">
        <v>43</v>
      </c>
      <c r="I122" s="36" t="s">
        <v>43</v>
      </c>
      <c r="J122" s="4"/>
      <c r="K122" s="37" t="e">
        <v>#REF!</v>
      </c>
      <c r="L122" s="5" t="s">
        <v>92</v>
      </c>
      <c r="M122" s="5" t="e">
        <v>#REF!</v>
      </c>
      <c r="N122" s="5" t="e">
        <v>#REF!</v>
      </c>
      <c r="O122" s="5" t="e">
        <v>#REF!</v>
      </c>
      <c r="P122" s="37" t="str">
        <f ca="1">IFERROR(__xludf.DUMMYFUNCTION("""COMPUTED_VALUE"""),"")</f>
        <v/>
      </c>
      <c r="Q122" s="37" t="e">
        <v>#REF!</v>
      </c>
      <c r="R122" s="5" t="s">
        <v>92</v>
      </c>
      <c r="S122" s="5" t="e">
        <v>#REF!</v>
      </c>
      <c r="T122" s="5" t="e">
        <v>#REF!</v>
      </c>
      <c r="U122" s="5" t="e">
        <v>#REF!</v>
      </c>
      <c r="V122" s="5" t="str">
        <f ca="1">IFERROR(__xludf.DUMMYFUNCTION("""COMPUTED_VALUE"""),"")</f>
        <v/>
      </c>
    </row>
    <row r="123" spans="1:22" ht="13.2" x14ac:dyDescent="0.25">
      <c r="A123" s="1">
        <f t="shared" si="9"/>
        <v>11</v>
      </c>
      <c r="B123" s="27" t="str">
        <v>H12b11</v>
      </c>
      <c r="C123" s="33" t="s">
        <v>141</v>
      </c>
      <c r="D123" s="40" t="s">
        <v>48</v>
      </c>
      <c r="E123" s="41" t="s">
        <v>142</v>
      </c>
      <c r="F123" s="40" t="s">
        <v>48</v>
      </c>
      <c r="G123" s="42">
        <v>46.5</v>
      </c>
      <c r="H123" s="36" t="s">
        <v>43</v>
      </c>
      <c r="I123" s="36" t="s">
        <v>43</v>
      </c>
      <c r="J123" s="4"/>
      <c r="K123" s="37" t="e">
        <v>#REF!</v>
      </c>
      <c r="L123" s="5" t="s">
        <v>48</v>
      </c>
      <c r="M123" s="5" t="e">
        <v>#REF!</v>
      </c>
      <c r="N123" s="5" t="e">
        <v>#REF!</v>
      </c>
      <c r="O123" s="5" t="e">
        <v>#REF!</v>
      </c>
      <c r="P123" s="37" t="str">
        <f ca="1">IFERROR(__xludf.DUMMYFUNCTION("""COMPUTED_VALUE"""),"")</f>
        <v/>
      </c>
      <c r="Q123" s="37" t="e">
        <v>#REF!</v>
      </c>
      <c r="R123" s="5" t="s">
        <v>48</v>
      </c>
      <c r="S123" s="5" t="e">
        <v>#REF!</v>
      </c>
      <c r="T123" s="5" t="e">
        <v>#REF!</v>
      </c>
      <c r="U123" s="5" t="e">
        <v>#REF!</v>
      </c>
      <c r="V123" s="5" t="str">
        <f ca="1">IFERROR(__xludf.DUMMYFUNCTION("""COMPUTED_VALUE"""),"")</f>
        <v/>
      </c>
    </row>
    <row r="124" spans="1:22" ht="13.2" x14ac:dyDescent="0.25">
      <c r="A124" s="1">
        <f t="shared" si="9"/>
        <v>12</v>
      </c>
      <c r="B124" s="27" t="str">
        <v>H12b12</v>
      </c>
      <c r="C124" s="39" t="s">
        <v>143</v>
      </c>
      <c r="D124" s="40" t="s">
        <v>48</v>
      </c>
      <c r="E124" s="41" t="s">
        <v>144</v>
      </c>
      <c r="F124" s="40" t="s">
        <v>48</v>
      </c>
      <c r="G124" s="42">
        <v>33.9</v>
      </c>
      <c r="H124" s="36" t="s">
        <v>43</v>
      </c>
      <c r="I124" s="36" t="s">
        <v>43</v>
      </c>
      <c r="J124" s="4"/>
      <c r="K124" s="37" t="e">
        <v>#REF!</v>
      </c>
      <c r="L124" s="5" t="s">
        <v>48</v>
      </c>
      <c r="M124" s="5" t="e">
        <v>#REF!</v>
      </c>
      <c r="N124" s="5" t="e">
        <v>#REF!</v>
      </c>
      <c r="O124" s="5" t="e">
        <v>#REF!</v>
      </c>
      <c r="P124" s="37" t="str">
        <f ca="1">IFERROR(__xludf.DUMMYFUNCTION("""COMPUTED_VALUE"""),"")</f>
        <v/>
      </c>
      <c r="Q124" s="37" t="e">
        <v>#REF!</v>
      </c>
      <c r="R124" s="5" t="s">
        <v>48</v>
      </c>
      <c r="S124" s="5" t="e">
        <v>#REF!</v>
      </c>
      <c r="T124" s="5" t="e">
        <v>#REF!</v>
      </c>
      <c r="U124" s="5" t="e">
        <v>#REF!</v>
      </c>
      <c r="V124" s="5" t="str">
        <f ca="1">IFERROR(__xludf.DUMMYFUNCTION("""COMPUTED_VALUE"""),"")</f>
        <v/>
      </c>
    </row>
    <row r="125" spans="1:22" ht="13.2" x14ac:dyDescent="0.25">
      <c r="A125" s="1">
        <f t="shared" si="9"/>
        <v>13</v>
      </c>
      <c r="B125" s="27" t="str">
        <v>H12b13</v>
      </c>
      <c r="C125" s="39" t="s">
        <v>145</v>
      </c>
      <c r="D125" s="40" t="s">
        <v>41</v>
      </c>
      <c r="E125" s="41" t="s">
        <v>146</v>
      </c>
      <c r="F125" s="40" t="s">
        <v>41</v>
      </c>
      <c r="G125" s="42">
        <v>51.27</v>
      </c>
      <c r="H125" s="36" t="s">
        <v>43</v>
      </c>
      <c r="I125" s="36" t="s">
        <v>43</v>
      </c>
      <c r="J125" s="4"/>
      <c r="K125" s="37" t="e">
        <v>#REF!</v>
      </c>
      <c r="L125" s="5" t="s">
        <v>41</v>
      </c>
      <c r="M125" s="5" t="e">
        <v>#REF!</v>
      </c>
      <c r="N125" s="5" t="e">
        <v>#REF!</v>
      </c>
      <c r="O125" s="5" t="e">
        <v>#REF!</v>
      </c>
      <c r="P125" s="37" t="str">
        <f ca="1">IFERROR(__xludf.DUMMYFUNCTION("""COMPUTED_VALUE"""),"")</f>
        <v/>
      </c>
      <c r="Q125" s="37" t="e">
        <v>#REF!</v>
      </c>
      <c r="R125" s="5" t="s">
        <v>41</v>
      </c>
      <c r="S125" s="5" t="e">
        <v>#REF!</v>
      </c>
      <c r="T125" s="5" t="e">
        <v>#REF!</v>
      </c>
      <c r="U125" s="5" t="e">
        <v>#REF!</v>
      </c>
      <c r="V125" s="5" t="str">
        <f ca="1">IFERROR(__xludf.DUMMYFUNCTION("""COMPUTED_VALUE"""),"")</f>
        <v/>
      </c>
    </row>
    <row r="126" spans="1:22" ht="13.2" x14ac:dyDescent="0.25">
      <c r="A126" s="1">
        <f t="shared" si="9"/>
        <v>14</v>
      </c>
      <c r="B126" s="27" t="str">
        <v>H12b14</v>
      </c>
      <c r="C126" s="39" t="s">
        <v>147</v>
      </c>
      <c r="D126" s="40" t="s">
        <v>41</v>
      </c>
      <c r="E126" s="41" t="s">
        <v>148</v>
      </c>
      <c r="F126" s="40" t="s">
        <v>41</v>
      </c>
      <c r="G126" s="42">
        <v>63.02</v>
      </c>
      <c r="H126" s="36" t="s">
        <v>43</v>
      </c>
      <c r="I126" s="36" t="s">
        <v>43</v>
      </c>
      <c r="J126" s="4"/>
      <c r="K126" s="37" t="e">
        <v>#REF!</v>
      </c>
      <c r="L126" s="5" t="s">
        <v>41</v>
      </c>
      <c r="M126" s="5" t="e">
        <v>#REF!</v>
      </c>
      <c r="N126" s="5" t="e">
        <v>#REF!</v>
      </c>
      <c r="O126" s="5" t="e">
        <v>#REF!</v>
      </c>
      <c r="P126" s="37" t="str">
        <f ca="1">IFERROR(__xludf.DUMMYFUNCTION("""COMPUTED_VALUE"""),"")</f>
        <v/>
      </c>
      <c r="Q126" s="37" t="e">
        <v>#REF!</v>
      </c>
      <c r="R126" s="5" t="s">
        <v>41</v>
      </c>
      <c r="S126" s="5" t="e">
        <v>#REF!</v>
      </c>
      <c r="T126" s="5" t="e">
        <v>#REF!</v>
      </c>
      <c r="U126" s="5" t="e">
        <v>#REF!</v>
      </c>
      <c r="V126" s="5" t="str">
        <f ca="1">IFERROR(__xludf.DUMMYFUNCTION("""COMPUTED_VALUE"""),"")</f>
        <v/>
      </c>
    </row>
    <row r="127" spans="1:22" ht="13.2" x14ac:dyDescent="0.25">
      <c r="A127" s="1">
        <f t="shared" si="9"/>
        <v>15</v>
      </c>
      <c r="B127" s="27" t="str">
        <v>H12b15</v>
      </c>
      <c r="C127" s="39"/>
      <c r="D127" s="40"/>
      <c r="E127" s="41"/>
      <c r="F127" s="40"/>
      <c r="G127" s="42"/>
      <c r="H127" s="36" t="s">
        <v>43</v>
      </c>
      <c r="I127" s="36" t="s">
        <v>43</v>
      </c>
      <c r="J127" s="4"/>
      <c r="K127" s="37" t="str">
        <v/>
      </c>
      <c r="L127" s="5" t="s">
        <v>43</v>
      </c>
      <c r="M127" s="5" t="str">
        <v/>
      </c>
      <c r="N127" s="5" t="str">
        <v/>
      </c>
      <c r="O127" s="5" t="str">
        <v/>
      </c>
      <c r="P127" s="37" t="str">
        <f ca="1">IFERROR(__xludf.DUMMYFUNCTION("""COMPUTED_VALUE"""),"")</f>
        <v/>
      </c>
      <c r="Q127" s="37" t="str">
        <v/>
      </c>
      <c r="R127" s="5" t="s">
        <v>43</v>
      </c>
      <c r="S127" s="5" t="str">
        <v/>
      </c>
      <c r="T127" s="5" t="str">
        <v/>
      </c>
      <c r="U127" s="5" t="str">
        <v/>
      </c>
      <c r="V127" s="5" t="str">
        <f ca="1">IFERROR(__xludf.DUMMYFUNCTION("""COMPUTED_VALUE"""),"")</f>
        <v/>
      </c>
    </row>
    <row r="128" spans="1:22" ht="13.2" x14ac:dyDescent="0.25">
      <c r="A128" s="1">
        <f t="shared" si="9"/>
        <v>16</v>
      </c>
      <c r="B128" s="27" t="str">
        <v>H12b16</v>
      </c>
      <c r="C128" s="39"/>
      <c r="D128" s="40"/>
      <c r="E128" s="41"/>
      <c r="F128" s="40"/>
      <c r="G128" s="42"/>
      <c r="H128" s="36" t="s">
        <v>43</v>
      </c>
      <c r="I128" s="36" t="s">
        <v>43</v>
      </c>
      <c r="J128" s="4"/>
      <c r="K128" s="37" t="str">
        <v/>
      </c>
      <c r="L128" s="5" t="s">
        <v>43</v>
      </c>
      <c r="M128" s="5" t="str">
        <v/>
      </c>
      <c r="N128" s="5" t="str">
        <v/>
      </c>
      <c r="O128" s="5" t="str">
        <v/>
      </c>
      <c r="P128" s="37" t="str">
        <f ca="1">IFERROR(__xludf.DUMMYFUNCTION("""COMPUTED_VALUE"""),"")</f>
        <v/>
      </c>
      <c r="Q128" s="37" t="str">
        <v/>
      </c>
      <c r="R128" s="5" t="s">
        <v>43</v>
      </c>
      <c r="S128" s="5" t="str">
        <v/>
      </c>
      <c r="T128" s="5" t="str">
        <v/>
      </c>
      <c r="U128" s="5" t="str">
        <v/>
      </c>
      <c r="V128" s="5" t="str">
        <f ca="1">IFERROR(__xludf.DUMMYFUNCTION("""COMPUTED_VALUE"""),"")</f>
        <v/>
      </c>
    </row>
    <row r="129" spans="1:22" ht="13.2" x14ac:dyDescent="0.25">
      <c r="A129" s="1">
        <f t="shared" si="9"/>
        <v>17</v>
      </c>
      <c r="B129" s="27" t="str">
        <v>H12b17</v>
      </c>
      <c r="C129" s="39"/>
      <c r="D129" s="40"/>
      <c r="E129" s="41"/>
      <c r="F129" s="40"/>
      <c r="G129" s="42"/>
      <c r="H129" s="36" t="s">
        <v>43</v>
      </c>
      <c r="I129" s="36" t="s">
        <v>43</v>
      </c>
      <c r="J129" s="4"/>
      <c r="K129" s="37" t="str">
        <v/>
      </c>
      <c r="L129" s="5" t="s">
        <v>43</v>
      </c>
      <c r="M129" s="5" t="str">
        <v/>
      </c>
      <c r="N129" s="5" t="str">
        <v/>
      </c>
      <c r="O129" s="5" t="str">
        <v/>
      </c>
      <c r="P129" s="37" t="str">
        <f ca="1">IFERROR(__xludf.DUMMYFUNCTION("""COMPUTED_VALUE"""),"")</f>
        <v/>
      </c>
      <c r="Q129" s="37" t="str">
        <v/>
      </c>
      <c r="R129" s="5" t="s">
        <v>43</v>
      </c>
      <c r="S129" s="5" t="str">
        <v/>
      </c>
      <c r="T129" s="5" t="str">
        <v/>
      </c>
      <c r="U129" s="5" t="str">
        <v/>
      </c>
      <c r="V129" s="5" t="str">
        <f ca="1">IFERROR(__xludf.DUMMYFUNCTION("""COMPUTED_VALUE"""),"")</f>
        <v/>
      </c>
    </row>
    <row r="130" spans="1:22" ht="13.2" x14ac:dyDescent="0.25">
      <c r="A130" s="1">
        <f t="shared" si="9"/>
        <v>18</v>
      </c>
      <c r="B130" s="27" t="str">
        <v>H12b18</v>
      </c>
      <c r="C130" s="33"/>
      <c r="D130" s="34"/>
      <c r="E130" s="33"/>
      <c r="F130" s="34"/>
      <c r="G130" s="38"/>
      <c r="H130" s="36" t="s">
        <v>43</v>
      </c>
      <c r="I130" s="36" t="s">
        <v>43</v>
      </c>
      <c r="J130" s="4"/>
      <c r="K130" s="37" t="str">
        <v/>
      </c>
      <c r="L130" s="5" t="s">
        <v>43</v>
      </c>
      <c r="M130" s="5" t="str">
        <v/>
      </c>
      <c r="N130" s="5" t="str">
        <v/>
      </c>
      <c r="O130" s="5" t="str">
        <v/>
      </c>
      <c r="P130" s="37" t="str">
        <f ca="1">IFERROR(__xludf.DUMMYFUNCTION("""COMPUTED_VALUE"""),"")</f>
        <v/>
      </c>
      <c r="Q130" s="37" t="str">
        <v/>
      </c>
      <c r="R130" s="5" t="s">
        <v>43</v>
      </c>
      <c r="S130" s="5" t="str">
        <v/>
      </c>
      <c r="T130" s="5" t="str">
        <v/>
      </c>
      <c r="U130" s="5" t="str">
        <v/>
      </c>
      <c r="V130" s="5" t="str">
        <f ca="1">IFERROR(__xludf.DUMMYFUNCTION("""COMPUTED_VALUE"""),"")</f>
        <v/>
      </c>
    </row>
    <row r="131" spans="1:22" ht="13.2" x14ac:dyDescent="0.25">
      <c r="A131" s="1">
        <f t="shared" si="9"/>
        <v>19</v>
      </c>
      <c r="B131" s="27" t="str">
        <v>H12b19</v>
      </c>
      <c r="C131" s="33"/>
      <c r="D131" s="34"/>
      <c r="E131" s="33"/>
      <c r="F131" s="34"/>
      <c r="G131" s="38"/>
      <c r="H131" s="36" t="s">
        <v>43</v>
      </c>
      <c r="I131" s="36" t="s">
        <v>43</v>
      </c>
      <c r="J131" s="4"/>
      <c r="K131" s="37" t="str">
        <v/>
      </c>
      <c r="L131" s="5" t="s">
        <v>43</v>
      </c>
      <c r="M131" s="5" t="str">
        <v/>
      </c>
      <c r="N131" s="5" t="str">
        <v/>
      </c>
      <c r="O131" s="5" t="str">
        <v/>
      </c>
      <c r="P131" s="37" t="str">
        <f ca="1">IFERROR(__xludf.DUMMYFUNCTION("""COMPUTED_VALUE"""),"")</f>
        <v/>
      </c>
      <c r="Q131" s="37" t="str">
        <v/>
      </c>
      <c r="R131" s="5" t="s">
        <v>43</v>
      </c>
      <c r="S131" s="5" t="str">
        <v/>
      </c>
      <c r="T131" s="5" t="str">
        <v/>
      </c>
      <c r="U131" s="5" t="str">
        <v/>
      </c>
      <c r="V131" s="5" t="str">
        <f ca="1">IFERROR(__xludf.DUMMYFUNCTION("""COMPUTED_VALUE"""),"")</f>
        <v/>
      </c>
    </row>
    <row r="132" spans="1:22" ht="13.2" x14ac:dyDescent="0.25">
      <c r="A132" s="1">
        <f t="shared" si="9"/>
        <v>20</v>
      </c>
      <c r="B132" s="27" t="str">
        <v>H12b20</v>
      </c>
      <c r="C132" s="33"/>
      <c r="D132" s="34"/>
      <c r="E132" s="33"/>
      <c r="F132" s="34"/>
      <c r="G132" s="38"/>
      <c r="H132" s="36" t="s">
        <v>43</v>
      </c>
      <c r="I132" s="36" t="s">
        <v>43</v>
      </c>
      <c r="J132" s="4"/>
      <c r="K132" s="37" t="str">
        <v/>
      </c>
      <c r="L132" s="5" t="s">
        <v>43</v>
      </c>
      <c r="M132" s="5" t="str">
        <v/>
      </c>
      <c r="N132" s="5" t="str">
        <v/>
      </c>
      <c r="O132" s="5" t="str">
        <v/>
      </c>
      <c r="P132" s="37" t="str">
        <f ca="1">IFERROR(__xludf.DUMMYFUNCTION("""COMPUTED_VALUE"""),"")</f>
        <v/>
      </c>
      <c r="Q132" s="37" t="str">
        <v/>
      </c>
      <c r="R132" s="5" t="s">
        <v>43</v>
      </c>
      <c r="S132" s="5" t="str">
        <v/>
      </c>
      <c r="T132" s="5" t="str">
        <v/>
      </c>
      <c r="U132" s="5" t="str">
        <v/>
      </c>
      <c r="V132" s="5" t="str">
        <f ca="1">IFERROR(__xludf.DUMMYFUNCTION("""COMPUTED_VALUE"""),"")</f>
        <v/>
      </c>
    </row>
    <row r="133" spans="1:22" ht="13.2" x14ac:dyDescent="0.25">
      <c r="A133" s="1">
        <f t="shared" si="9"/>
        <v>21</v>
      </c>
      <c r="B133" s="27" t="str">
        <v>H12b21</v>
      </c>
      <c r="C133" s="33"/>
      <c r="D133" s="34"/>
      <c r="E133" s="33"/>
      <c r="F133" s="34"/>
      <c r="G133" s="38"/>
      <c r="H133" s="36" t="s">
        <v>43</v>
      </c>
      <c r="I133" s="36" t="s">
        <v>43</v>
      </c>
      <c r="J133" s="4"/>
      <c r="K133" s="37" t="str">
        <v/>
      </c>
      <c r="L133" s="5" t="s">
        <v>43</v>
      </c>
      <c r="M133" s="5" t="str">
        <v/>
      </c>
      <c r="N133" s="5" t="str">
        <v/>
      </c>
      <c r="O133" s="5" t="str">
        <v/>
      </c>
      <c r="P133" s="37" t="str">
        <f ca="1">IFERROR(__xludf.DUMMYFUNCTION("""COMPUTED_VALUE"""),"")</f>
        <v/>
      </c>
      <c r="Q133" s="37" t="str">
        <v/>
      </c>
      <c r="R133" s="5" t="s">
        <v>43</v>
      </c>
      <c r="S133" s="5" t="str">
        <v/>
      </c>
      <c r="T133" s="5" t="str">
        <v/>
      </c>
      <c r="U133" s="5" t="str">
        <v/>
      </c>
      <c r="V133" s="5" t="str">
        <f ca="1">IFERROR(__xludf.DUMMYFUNCTION("""COMPUTED_VALUE"""),"")</f>
        <v/>
      </c>
    </row>
    <row r="134" spans="1:22" ht="13.2" x14ac:dyDescent="0.25">
      <c r="A134" s="1">
        <f t="shared" si="9"/>
        <v>22</v>
      </c>
      <c r="B134" s="27" t="str">
        <v>H12b22</v>
      </c>
      <c r="C134" s="33"/>
      <c r="D134" s="34"/>
      <c r="E134" s="33"/>
      <c r="F134" s="34"/>
      <c r="G134" s="38"/>
      <c r="H134" s="36" t="s">
        <v>43</v>
      </c>
      <c r="I134" s="36" t="s">
        <v>43</v>
      </c>
      <c r="J134" s="4"/>
      <c r="K134" s="37" t="str">
        <v/>
      </c>
      <c r="L134" s="5" t="s">
        <v>43</v>
      </c>
      <c r="M134" s="5" t="str">
        <v/>
      </c>
      <c r="N134" s="5" t="str">
        <v/>
      </c>
      <c r="O134" s="5" t="str">
        <v/>
      </c>
      <c r="P134" s="37" t="str">
        <f ca="1">IFERROR(__xludf.DUMMYFUNCTION("""COMPUTED_VALUE"""),"")</f>
        <v/>
      </c>
      <c r="Q134" s="37" t="str">
        <v/>
      </c>
      <c r="R134" s="5" t="s">
        <v>43</v>
      </c>
      <c r="S134" s="5" t="str">
        <v/>
      </c>
      <c r="T134" s="5" t="str">
        <v/>
      </c>
      <c r="U134" s="5" t="str">
        <v/>
      </c>
      <c r="V134" s="5" t="str">
        <f ca="1">IFERROR(__xludf.DUMMYFUNCTION("""COMPUTED_VALUE"""),"")</f>
        <v/>
      </c>
    </row>
    <row r="135" spans="1:22" ht="13.2" x14ac:dyDescent="0.25">
      <c r="A135" s="1">
        <f t="shared" si="9"/>
        <v>23</v>
      </c>
      <c r="B135" s="27" t="str">
        <v>H12b23</v>
      </c>
      <c r="C135" s="33"/>
      <c r="D135" s="34"/>
      <c r="E135" s="33"/>
      <c r="F135" s="34"/>
      <c r="G135" s="38"/>
      <c r="H135" s="36" t="s">
        <v>43</v>
      </c>
      <c r="I135" s="36" t="s">
        <v>43</v>
      </c>
      <c r="J135" s="4"/>
      <c r="K135" s="37" t="str">
        <v/>
      </c>
      <c r="L135" s="5" t="s">
        <v>43</v>
      </c>
      <c r="M135" s="5" t="str">
        <v/>
      </c>
      <c r="N135" s="5" t="str">
        <v/>
      </c>
      <c r="O135" s="5" t="str">
        <v/>
      </c>
      <c r="P135" s="37" t="str">
        <f ca="1">IFERROR(__xludf.DUMMYFUNCTION("""COMPUTED_VALUE"""),"")</f>
        <v/>
      </c>
      <c r="Q135" s="37" t="str">
        <v/>
      </c>
      <c r="R135" s="5" t="s">
        <v>43</v>
      </c>
      <c r="S135" s="5" t="str">
        <v/>
      </c>
      <c r="T135" s="5" t="str">
        <v/>
      </c>
      <c r="U135" s="5" t="str">
        <v/>
      </c>
      <c r="V135" s="5" t="str">
        <f ca="1">IFERROR(__xludf.DUMMYFUNCTION("""COMPUTED_VALUE"""),"")</f>
        <v/>
      </c>
    </row>
    <row r="136" spans="1:22" ht="13.2" x14ac:dyDescent="0.25">
      <c r="A136" s="1">
        <f t="shared" si="9"/>
        <v>24</v>
      </c>
      <c r="B136" s="27" t="str">
        <v>H12b24</v>
      </c>
      <c r="C136" s="33"/>
      <c r="D136" s="34"/>
      <c r="E136" s="33"/>
      <c r="F136" s="34"/>
      <c r="G136" s="38"/>
      <c r="H136" s="36" t="s">
        <v>43</v>
      </c>
      <c r="I136" s="36" t="s">
        <v>43</v>
      </c>
      <c r="J136" s="4"/>
      <c r="K136" s="37" t="str">
        <v/>
      </c>
      <c r="L136" s="5" t="s">
        <v>43</v>
      </c>
      <c r="M136" s="5" t="str">
        <v/>
      </c>
      <c r="N136" s="5" t="str">
        <v/>
      </c>
      <c r="O136" s="5" t="str">
        <v/>
      </c>
      <c r="P136" s="37" t="str">
        <f ca="1">IFERROR(__xludf.DUMMYFUNCTION("""COMPUTED_VALUE"""),"")</f>
        <v/>
      </c>
      <c r="Q136" s="37" t="str">
        <v/>
      </c>
      <c r="R136" s="5" t="s">
        <v>43</v>
      </c>
      <c r="S136" s="5" t="str">
        <v/>
      </c>
      <c r="T136" s="5" t="str">
        <v/>
      </c>
      <c r="U136" s="5" t="str">
        <v/>
      </c>
      <c r="V136" s="5" t="str">
        <f ca="1">IFERROR(__xludf.DUMMYFUNCTION("""COMPUTED_VALUE"""),"")</f>
        <v/>
      </c>
    </row>
    <row r="137" spans="1:22" ht="13.2" x14ac:dyDescent="0.25">
      <c r="A137" s="1">
        <f t="shared" si="9"/>
        <v>25</v>
      </c>
      <c r="B137" s="27" t="str">
        <v>H12b25</v>
      </c>
      <c r="C137" s="33"/>
      <c r="D137" s="34"/>
      <c r="E137" s="33"/>
      <c r="F137" s="34"/>
      <c r="G137" s="38"/>
      <c r="H137" s="36" t="s">
        <v>43</v>
      </c>
      <c r="I137" s="36" t="s">
        <v>43</v>
      </c>
      <c r="J137" s="4"/>
      <c r="K137" s="37" t="str">
        <v/>
      </c>
      <c r="L137" s="5" t="s">
        <v>43</v>
      </c>
      <c r="M137" s="5" t="str">
        <v/>
      </c>
      <c r="N137" s="5" t="str">
        <v/>
      </c>
      <c r="O137" s="5" t="str">
        <v/>
      </c>
      <c r="P137" s="37" t="str">
        <f ca="1">IFERROR(__xludf.DUMMYFUNCTION("""COMPUTED_VALUE"""),"")</f>
        <v/>
      </c>
      <c r="Q137" s="37" t="str">
        <v/>
      </c>
      <c r="R137" s="5" t="s">
        <v>43</v>
      </c>
      <c r="S137" s="5" t="str">
        <v/>
      </c>
      <c r="T137" s="5" t="str">
        <v/>
      </c>
      <c r="U137" s="5" t="str">
        <v/>
      </c>
      <c r="V137" s="5" t="str">
        <f ca="1">IFERROR(__xludf.DUMMYFUNCTION("""COMPUTED_VALUE"""),"")</f>
        <v/>
      </c>
    </row>
    <row r="138" spans="1:22" ht="13.2" x14ac:dyDescent="0.25">
      <c r="A138" s="1">
        <f t="shared" si="9"/>
        <v>26</v>
      </c>
      <c r="B138" s="27" t="str">
        <v>H12b26</v>
      </c>
      <c r="C138" s="33"/>
      <c r="D138" s="34"/>
      <c r="E138" s="33"/>
      <c r="F138" s="34"/>
      <c r="G138" s="38"/>
      <c r="H138" s="36" t="s">
        <v>43</v>
      </c>
      <c r="I138" s="36" t="s">
        <v>43</v>
      </c>
      <c r="J138" s="4"/>
      <c r="K138" s="37" t="str">
        <v/>
      </c>
      <c r="L138" s="5" t="s">
        <v>43</v>
      </c>
      <c r="M138" s="5" t="str">
        <v/>
      </c>
      <c r="N138" s="5" t="str">
        <v/>
      </c>
      <c r="O138" s="5" t="str">
        <v/>
      </c>
      <c r="P138" s="37" t="str">
        <f ca="1">IFERROR(__xludf.DUMMYFUNCTION("""COMPUTED_VALUE"""),"")</f>
        <v/>
      </c>
      <c r="Q138" s="37" t="str">
        <v/>
      </c>
      <c r="R138" s="5" t="s">
        <v>43</v>
      </c>
      <c r="S138" s="5" t="str">
        <v/>
      </c>
      <c r="T138" s="5" t="str">
        <v/>
      </c>
      <c r="U138" s="5" t="str">
        <v/>
      </c>
      <c r="V138" s="5" t="str">
        <f ca="1">IFERROR(__xludf.DUMMYFUNCTION("""COMPUTED_VALUE"""),"")</f>
        <v/>
      </c>
    </row>
    <row r="139" spans="1:22" ht="13.2" x14ac:dyDescent="0.25">
      <c r="A139" s="1">
        <f t="shared" si="9"/>
        <v>27</v>
      </c>
      <c r="B139" s="27" t="str">
        <v>H12b27</v>
      </c>
      <c r="C139" s="43"/>
      <c r="D139" s="44"/>
      <c r="E139" s="43"/>
      <c r="F139" s="44"/>
      <c r="G139" s="45"/>
      <c r="H139" s="36" t="s">
        <v>43</v>
      </c>
      <c r="I139" s="36" t="s">
        <v>43</v>
      </c>
      <c r="J139" s="4"/>
      <c r="K139" s="37" t="str">
        <v/>
      </c>
      <c r="L139" s="5" t="s">
        <v>43</v>
      </c>
      <c r="M139" s="5" t="str">
        <v/>
      </c>
      <c r="N139" s="5" t="str">
        <v/>
      </c>
      <c r="O139" s="5" t="str">
        <v/>
      </c>
      <c r="P139" s="37" t="str">
        <f ca="1">IFERROR(__xludf.DUMMYFUNCTION("""COMPUTED_VALUE"""),"")</f>
        <v/>
      </c>
      <c r="Q139" s="37" t="str">
        <v/>
      </c>
      <c r="R139" s="5" t="s">
        <v>43</v>
      </c>
      <c r="S139" s="5" t="str">
        <v/>
      </c>
      <c r="T139" s="5" t="str">
        <v/>
      </c>
      <c r="U139" s="5" t="str">
        <v/>
      </c>
      <c r="V139" s="5" t="str">
        <f ca="1">IFERROR(__xludf.DUMMYFUNCTION("""COMPUTED_VALUE"""),"")</f>
        <v/>
      </c>
    </row>
    <row r="140" spans="1:22" ht="13.2" x14ac:dyDescent="0.25">
      <c r="A140" s="1">
        <f t="shared" si="9"/>
        <v>28</v>
      </c>
      <c r="B140" s="27" t="str">
        <v>H12b28</v>
      </c>
      <c r="C140" s="43"/>
      <c r="D140" s="44"/>
      <c r="E140" s="43"/>
      <c r="F140" s="44"/>
      <c r="G140" s="45"/>
      <c r="H140" s="36" t="s">
        <v>43</v>
      </c>
      <c r="I140" s="36" t="s">
        <v>43</v>
      </c>
      <c r="J140" s="4"/>
      <c r="K140" s="37" t="str">
        <v/>
      </c>
      <c r="L140" s="5" t="s">
        <v>43</v>
      </c>
      <c r="M140" s="5" t="str">
        <v/>
      </c>
      <c r="N140" s="5" t="str">
        <v/>
      </c>
      <c r="O140" s="5" t="str">
        <v/>
      </c>
      <c r="P140" s="37" t="str">
        <f ca="1">IFERROR(__xludf.DUMMYFUNCTION("""COMPUTED_VALUE"""),"")</f>
        <v/>
      </c>
      <c r="Q140" s="37" t="str">
        <v/>
      </c>
      <c r="R140" s="5" t="s">
        <v>43</v>
      </c>
      <c r="S140" s="5" t="str">
        <v/>
      </c>
      <c r="T140" s="5" t="str">
        <v/>
      </c>
      <c r="U140" s="5" t="str">
        <v/>
      </c>
      <c r="V140" s="5" t="str">
        <f ca="1">IFERROR(__xludf.DUMMYFUNCTION("""COMPUTED_VALUE"""),"")</f>
        <v/>
      </c>
    </row>
    <row r="141" spans="1:22" ht="13.2" x14ac:dyDescent="0.25">
      <c r="A141" s="1">
        <f t="shared" si="9"/>
        <v>29</v>
      </c>
      <c r="B141" s="27" t="str">
        <v>H12b29</v>
      </c>
      <c r="C141" s="43"/>
      <c r="D141" s="44"/>
      <c r="E141" s="43"/>
      <c r="F141" s="44"/>
      <c r="G141" s="45"/>
      <c r="H141" s="36" t="s">
        <v>43</v>
      </c>
      <c r="I141" s="36" t="s">
        <v>43</v>
      </c>
      <c r="J141" s="4"/>
      <c r="K141" s="37" t="str">
        <v/>
      </c>
      <c r="L141" s="5" t="s">
        <v>43</v>
      </c>
      <c r="M141" s="5" t="str">
        <v/>
      </c>
      <c r="N141" s="5" t="str">
        <v/>
      </c>
      <c r="O141" s="5" t="str">
        <v/>
      </c>
      <c r="P141" s="37" t="str">
        <f ca="1">IFERROR(__xludf.DUMMYFUNCTION("""COMPUTED_VALUE"""),"")</f>
        <v/>
      </c>
      <c r="Q141" s="37" t="str">
        <v/>
      </c>
      <c r="R141" s="5" t="s">
        <v>43</v>
      </c>
      <c r="S141" s="5" t="str">
        <v/>
      </c>
      <c r="T141" s="5" t="str">
        <v/>
      </c>
      <c r="U141" s="5" t="str">
        <v/>
      </c>
      <c r="V141" s="5" t="str">
        <f ca="1">IFERROR(__xludf.DUMMYFUNCTION("""COMPUTED_VALUE"""),"")</f>
        <v/>
      </c>
    </row>
    <row r="142" spans="1:22" ht="13.2" x14ac:dyDescent="0.25">
      <c r="A142" s="1">
        <f t="shared" si="9"/>
        <v>30</v>
      </c>
      <c r="B142" s="27" t="str">
        <v>H12b30</v>
      </c>
      <c r="C142" s="43"/>
      <c r="D142" s="44"/>
      <c r="E142" s="43"/>
      <c r="F142" s="44"/>
      <c r="G142" s="45"/>
      <c r="H142" s="36" t="s">
        <v>43</v>
      </c>
      <c r="I142" s="36" t="s">
        <v>43</v>
      </c>
      <c r="J142" s="4"/>
      <c r="K142" s="37" t="str">
        <v/>
      </c>
      <c r="L142" s="5" t="s">
        <v>43</v>
      </c>
      <c r="M142" s="5" t="str">
        <v/>
      </c>
      <c r="N142" s="5" t="str">
        <v/>
      </c>
      <c r="O142" s="5" t="str">
        <v/>
      </c>
      <c r="P142" s="37" t="str">
        <f ca="1">IFERROR(__xludf.DUMMYFUNCTION("""COMPUTED_VALUE"""),"")</f>
        <v/>
      </c>
      <c r="Q142" s="37" t="str">
        <v/>
      </c>
      <c r="R142" s="5" t="s">
        <v>43</v>
      </c>
      <c r="S142" s="5" t="str">
        <v/>
      </c>
      <c r="T142" s="5" t="str">
        <v/>
      </c>
      <c r="U142" s="5" t="str">
        <v/>
      </c>
      <c r="V142" s="5" t="str">
        <f ca="1">IFERROR(__xludf.DUMMYFUNCTION("""COMPUTED_VALUE"""),"")</f>
        <v/>
      </c>
    </row>
    <row r="143" spans="1:22" ht="13.2" x14ac:dyDescent="0.25">
      <c r="A143" s="1">
        <f t="shared" si="9"/>
        <v>31</v>
      </c>
      <c r="B143" s="27" t="str">
        <v>H12b31</v>
      </c>
      <c r="C143" s="43"/>
      <c r="D143" s="44"/>
      <c r="E143" s="43"/>
      <c r="F143" s="44"/>
      <c r="G143" s="45"/>
      <c r="H143" s="36" t="s">
        <v>43</v>
      </c>
      <c r="I143" s="36" t="s">
        <v>43</v>
      </c>
      <c r="J143" s="4"/>
      <c r="K143" s="37" t="str">
        <v/>
      </c>
      <c r="L143" s="5" t="s">
        <v>43</v>
      </c>
      <c r="M143" s="5" t="str">
        <v/>
      </c>
      <c r="N143" s="5" t="str">
        <v/>
      </c>
      <c r="O143" s="5" t="str">
        <v/>
      </c>
      <c r="P143" s="37" t="str">
        <f ca="1">IFERROR(__xludf.DUMMYFUNCTION("""COMPUTED_VALUE"""),"")</f>
        <v/>
      </c>
      <c r="Q143" s="37" t="str">
        <v/>
      </c>
      <c r="R143" s="5" t="s">
        <v>43</v>
      </c>
      <c r="S143" s="5" t="str">
        <v/>
      </c>
      <c r="T143" s="5" t="str">
        <v/>
      </c>
      <c r="U143" s="5" t="str">
        <v/>
      </c>
      <c r="V143" s="5" t="str">
        <f ca="1">IFERROR(__xludf.DUMMYFUNCTION("""COMPUTED_VALUE"""),"")</f>
        <v/>
      </c>
    </row>
    <row r="144" spans="1:22" ht="13.2" x14ac:dyDescent="0.25">
      <c r="A144" s="1">
        <f t="shared" si="9"/>
        <v>32</v>
      </c>
      <c r="B144" s="27" t="str">
        <v>H12b32</v>
      </c>
      <c r="C144" s="43"/>
      <c r="D144" s="44"/>
      <c r="E144" s="43"/>
      <c r="F144" s="44"/>
      <c r="G144" s="45"/>
      <c r="H144" s="36" t="s">
        <v>43</v>
      </c>
      <c r="I144" s="36" t="s">
        <v>43</v>
      </c>
      <c r="J144" s="4"/>
      <c r="K144" s="37" t="str">
        <v/>
      </c>
      <c r="L144" s="5" t="s">
        <v>43</v>
      </c>
      <c r="M144" s="5" t="str">
        <v/>
      </c>
      <c r="N144" s="5" t="str">
        <v/>
      </c>
      <c r="O144" s="5" t="str">
        <v/>
      </c>
      <c r="P144" s="37" t="str">
        <f ca="1">IFERROR(__xludf.DUMMYFUNCTION("""COMPUTED_VALUE"""),"")</f>
        <v/>
      </c>
      <c r="Q144" s="37" t="str">
        <v/>
      </c>
      <c r="R144" s="5" t="s">
        <v>43</v>
      </c>
      <c r="S144" s="5" t="str">
        <v/>
      </c>
      <c r="T144" s="5" t="str">
        <v/>
      </c>
      <c r="U144" s="5" t="str">
        <v/>
      </c>
      <c r="V144" s="5" t="str">
        <f ca="1">IFERROR(__xludf.DUMMYFUNCTION("""COMPUTED_VALUE"""),"")</f>
        <v/>
      </c>
    </row>
    <row r="145" spans="1:22" ht="13.2" x14ac:dyDescent="0.25">
      <c r="A145" s="1">
        <f t="shared" si="9"/>
        <v>33</v>
      </c>
      <c r="B145" s="27" t="str">
        <v>H12b33</v>
      </c>
      <c r="C145" s="43"/>
      <c r="D145" s="44"/>
      <c r="E145" s="43"/>
      <c r="F145" s="44"/>
      <c r="G145" s="45"/>
      <c r="H145" s="36" t="s">
        <v>43</v>
      </c>
      <c r="I145" s="36" t="s">
        <v>43</v>
      </c>
      <c r="J145" s="4"/>
      <c r="K145" s="37" t="str">
        <v/>
      </c>
      <c r="L145" s="5" t="s">
        <v>43</v>
      </c>
      <c r="M145" s="5" t="str">
        <v/>
      </c>
      <c r="N145" s="5" t="str">
        <v/>
      </c>
      <c r="O145" s="5" t="str">
        <v/>
      </c>
      <c r="P145" s="37" t="str">
        <f ca="1">IFERROR(__xludf.DUMMYFUNCTION("""COMPUTED_VALUE"""),"")</f>
        <v/>
      </c>
      <c r="Q145" s="37" t="str">
        <v/>
      </c>
      <c r="R145" s="5" t="s">
        <v>43</v>
      </c>
      <c r="S145" s="5" t="str">
        <v/>
      </c>
      <c r="T145" s="5" t="str">
        <v/>
      </c>
      <c r="U145" s="5" t="str">
        <v/>
      </c>
      <c r="V145" s="5" t="str">
        <f ca="1">IFERROR(__xludf.DUMMYFUNCTION("""COMPUTED_VALUE"""),"")</f>
        <v/>
      </c>
    </row>
    <row r="146" spans="1:22" ht="13.2" x14ac:dyDescent="0.25">
      <c r="A146" s="1">
        <f t="shared" si="9"/>
        <v>34</v>
      </c>
      <c r="B146" s="27" t="str">
        <v>H12b34</v>
      </c>
      <c r="C146" s="43"/>
      <c r="D146" s="44"/>
      <c r="E146" s="43"/>
      <c r="F146" s="44"/>
      <c r="G146" s="45"/>
      <c r="H146" s="36" t="s">
        <v>43</v>
      </c>
      <c r="I146" s="36" t="s">
        <v>43</v>
      </c>
      <c r="J146" s="4"/>
      <c r="K146" s="37" t="str">
        <v/>
      </c>
      <c r="L146" s="5" t="s">
        <v>43</v>
      </c>
      <c r="M146" s="5" t="str">
        <v/>
      </c>
      <c r="N146" s="5" t="str">
        <v/>
      </c>
      <c r="O146" s="5" t="str">
        <v/>
      </c>
      <c r="P146" s="37" t="str">
        <f ca="1">IFERROR(__xludf.DUMMYFUNCTION("""COMPUTED_VALUE"""),"")</f>
        <v/>
      </c>
      <c r="Q146" s="37" t="str">
        <v/>
      </c>
      <c r="R146" s="5" t="s">
        <v>43</v>
      </c>
      <c r="S146" s="5" t="str">
        <v/>
      </c>
      <c r="T146" s="5" t="str">
        <v/>
      </c>
      <c r="U146" s="5" t="str">
        <v/>
      </c>
      <c r="V146" s="5" t="str">
        <f ca="1">IFERROR(__xludf.DUMMYFUNCTION("""COMPUTED_VALUE"""),"")</f>
        <v/>
      </c>
    </row>
    <row r="147" spans="1:22" ht="13.2" x14ac:dyDescent="0.25">
      <c r="A147" s="1">
        <f t="shared" si="9"/>
        <v>35</v>
      </c>
      <c r="B147" s="27" t="str">
        <v>H12b35</v>
      </c>
      <c r="C147" s="43"/>
      <c r="D147" s="44"/>
      <c r="E147" s="43"/>
      <c r="F147" s="44"/>
      <c r="G147" s="45"/>
      <c r="H147" s="36" t="s">
        <v>43</v>
      </c>
      <c r="I147" s="36" t="s">
        <v>43</v>
      </c>
      <c r="J147" s="4"/>
      <c r="K147" s="37" t="str">
        <v/>
      </c>
      <c r="L147" s="5" t="s">
        <v>43</v>
      </c>
      <c r="M147" s="5" t="str">
        <v/>
      </c>
      <c r="N147" s="5" t="str">
        <v/>
      </c>
      <c r="O147" s="5" t="str">
        <v/>
      </c>
      <c r="P147" s="37" t="str">
        <f ca="1">IFERROR(__xludf.DUMMYFUNCTION("""COMPUTED_VALUE"""),"")</f>
        <v/>
      </c>
      <c r="Q147" s="37" t="str">
        <v/>
      </c>
      <c r="R147" s="5" t="s">
        <v>43</v>
      </c>
      <c r="S147" s="5" t="str">
        <v/>
      </c>
      <c r="T147" s="5" t="str">
        <v/>
      </c>
      <c r="U147" s="5" t="str">
        <v/>
      </c>
      <c r="V147" s="5" t="str">
        <f ca="1">IFERROR(__xludf.DUMMYFUNCTION("""COMPUTED_VALUE"""),"")</f>
        <v/>
      </c>
    </row>
    <row r="148" spans="1:22" ht="13.2" x14ac:dyDescent="0.25">
      <c r="A148" s="1">
        <f t="shared" si="9"/>
        <v>36</v>
      </c>
      <c r="B148" s="27" t="str">
        <v>H12b36</v>
      </c>
      <c r="C148" s="43"/>
      <c r="D148" s="44"/>
      <c r="E148" s="43"/>
      <c r="F148" s="44"/>
      <c r="G148" s="45"/>
      <c r="H148" s="36" t="s">
        <v>43</v>
      </c>
      <c r="I148" s="36" t="s">
        <v>43</v>
      </c>
      <c r="J148" s="4"/>
      <c r="K148" s="37" t="str">
        <v/>
      </c>
      <c r="L148" s="5" t="s">
        <v>43</v>
      </c>
      <c r="M148" s="5" t="str">
        <v/>
      </c>
      <c r="N148" s="5" t="str">
        <v/>
      </c>
      <c r="O148" s="5" t="str">
        <v/>
      </c>
      <c r="P148" s="37" t="str">
        <f ca="1">IFERROR(__xludf.DUMMYFUNCTION("""COMPUTED_VALUE"""),"")</f>
        <v/>
      </c>
      <c r="Q148" s="37" t="str">
        <v/>
      </c>
      <c r="R148" s="5" t="s">
        <v>43</v>
      </c>
      <c r="S148" s="5" t="str">
        <v/>
      </c>
      <c r="T148" s="5" t="str">
        <v/>
      </c>
      <c r="U148" s="5" t="str">
        <v/>
      </c>
      <c r="V148" s="5" t="str">
        <f ca="1">IFERROR(__xludf.DUMMYFUNCTION("""COMPUTED_VALUE"""),"")</f>
        <v/>
      </c>
    </row>
    <row r="149" spans="1:22" ht="13.2" x14ac:dyDescent="0.25">
      <c r="A149" s="1">
        <f t="shared" si="9"/>
        <v>37</v>
      </c>
      <c r="B149" s="27" t="str">
        <v>H12b37</v>
      </c>
      <c r="C149" s="43"/>
      <c r="D149" s="44"/>
      <c r="E149" s="43"/>
      <c r="F149" s="44"/>
      <c r="G149" s="45"/>
      <c r="H149" s="36" t="s">
        <v>43</v>
      </c>
      <c r="I149" s="36" t="s">
        <v>43</v>
      </c>
      <c r="J149" s="4"/>
      <c r="K149" s="37" t="str">
        <v/>
      </c>
      <c r="L149" s="5" t="s">
        <v>43</v>
      </c>
      <c r="M149" s="5" t="str">
        <v/>
      </c>
      <c r="N149" s="5" t="str">
        <v/>
      </c>
      <c r="O149" s="5" t="str">
        <v/>
      </c>
      <c r="P149" s="37" t="str">
        <f ca="1">IFERROR(__xludf.DUMMYFUNCTION("""COMPUTED_VALUE"""),"")</f>
        <v/>
      </c>
      <c r="Q149" s="37" t="str">
        <v/>
      </c>
      <c r="R149" s="5" t="s">
        <v>43</v>
      </c>
      <c r="S149" s="5" t="str">
        <v/>
      </c>
      <c r="T149" s="5" t="str">
        <v/>
      </c>
      <c r="U149" s="5" t="str">
        <v/>
      </c>
      <c r="V149" s="5" t="str">
        <f ca="1">IFERROR(__xludf.DUMMYFUNCTION("""COMPUTED_VALUE"""),"")</f>
        <v/>
      </c>
    </row>
    <row r="150" spans="1:22" ht="13.2" x14ac:dyDescent="0.25">
      <c r="A150" s="1">
        <f t="shared" si="9"/>
        <v>38</v>
      </c>
      <c r="B150" s="27" t="str">
        <v>H12b38</v>
      </c>
      <c r="C150" s="43"/>
      <c r="D150" s="44"/>
      <c r="E150" s="43"/>
      <c r="F150" s="44"/>
      <c r="G150" s="45"/>
      <c r="H150" s="36" t="s">
        <v>43</v>
      </c>
      <c r="I150" s="36" t="s">
        <v>43</v>
      </c>
      <c r="J150" s="4"/>
      <c r="K150" s="37" t="str">
        <v/>
      </c>
      <c r="L150" s="5" t="s">
        <v>43</v>
      </c>
      <c r="M150" s="5" t="str">
        <v/>
      </c>
      <c r="N150" s="5" t="str">
        <v/>
      </c>
      <c r="O150" s="5" t="str">
        <v/>
      </c>
      <c r="P150" s="37" t="str">
        <f ca="1">IFERROR(__xludf.DUMMYFUNCTION("""COMPUTED_VALUE"""),"")</f>
        <v/>
      </c>
      <c r="Q150" s="37" t="str">
        <v/>
      </c>
      <c r="R150" s="5" t="s">
        <v>43</v>
      </c>
      <c r="S150" s="5" t="str">
        <v/>
      </c>
      <c r="T150" s="5" t="str">
        <v/>
      </c>
      <c r="U150" s="5" t="str">
        <v/>
      </c>
      <c r="V150" s="5" t="str">
        <f ca="1">IFERROR(__xludf.DUMMYFUNCTION("""COMPUTED_VALUE"""),"")</f>
        <v/>
      </c>
    </row>
    <row r="151" spans="1:22" ht="13.2" x14ac:dyDescent="0.25">
      <c r="A151" s="1">
        <f t="shared" si="9"/>
        <v>39</v>
      </c>
      <c r="B151" s="27" t="str">
        <v>H12b39</v>
      </c>
      <c r="C151" s="43"/>
      <c r="D151" s="44"/>
      <c r="E151" s="43"/>
      <c r="F151" s="44"/>
      <c r="G151" s="45"/>
      <c r="H151" s="36"/>
      <c r="I151" s="36"/>
      <c r="J151" s="4"/>
      <c r="K151" s="37" t="str">
        <v/>
      </c>
      <c r="L151" s="5" t="s">
        <v>43</v>
      </c>
      <c r="M151" s="5" t="str">
        <v/>
      </c>
      <c r="N151" s="5" t="str">
        <v/>
      </c>
      <c r="O151" s="5" t="str">
        <v/>
      </c>
      <c r="P151" s="37"/>
      <c r="Q151" s="37" t="str">
        <v/>
      </c>
      <c r="R151" s="5" t="s">
        <v>43</v>
      </c>
      <c r="S151" s="5" t="str">
        <v/>
      </c>
      <c r="T151" s="5" t="str">
        <v/>
      </c>
      <c r="U151" s="5" t="str">
        <v/>
      </c>
      <c r="V151" s="5"/>
    </row>
    <row r="152" spans="1:22" ht="13.2" x14ac:dyDescent="0.25">
      <c r="A152" s="1">
        <f t="shared" si="9"/>
        <v>40</v>
      </c>
      <c r="B152" s="27" t="str">
        <v>H12b40</v>
      </c>
      <c r="C152" s="43"/>
      <c r="D152" s="44"/>
      <c r="E152" s="43"/>
      <c r="F152" s="44"/>
      <c r="G152" s="45"/>
      <c r="H152" s="36"/>
      <c r="I152" s="36"/>
      <c r="J152" s="4"/>
      <c r="K152" s="37" t="str">
        <v/>
      </c>
      <c r="L152" s="5" t="s">
        <v>43</v>
      </c>
      <c r="M152" s="5" t="str">
        <v/>
      </c>
      <c r="N152" s="5" t="str">
        <v/>
      </c>
      <c r="O152" s="5" t="str">
        <v/>
      </c>
      <c r="P152" s="37"/>
      <c r="Q152" s="37" t="str">
        <v/>
      </c>
      <c r="R152" s="5" t="s">
        <v>43</v>
      </c>
      <c r="S152" s="5" t="str">
        <v/>
      </c>
      <c r="T152" s="5" t="str">
        <v/>
      </c>
      <c r="U152" s="5" t="str">
        <v/>
      </c>
      <c r="V152" s="5"/>
    </row>
    <row r="153" spans="1:22" ht="13.2" x14ac:dyDescent="0.25">
      <c r="A153" s="1">
        <f t="shared" si="9"/>
        <v>41</v>
      </c>
      <c r="B153" s="27" t="str">
        <v>H12b41</v>
      </c>
      <c r="C153" s="43"/>
      <c r="D153" s="44"/>
      <c r="E153" s="43"/>
      <c r="F153" s="44"/>
      <c r="G153" s="45"/>
      <c r="H153" s="36"/>
      <c r="I153" s="36"/>
      <c r="J153" s="4"/>
      <c r="K153" s="37" t="str">
        <v/>
      </c>
      <c r="L153" s="5" t="s">
        <v>43</v>
      </c>
      <c r="M153" s="5" t="str">
        <v/>
      </c>
      <c r="N153" s="5" t="str">
        <v/>
      </c>
      <c r="O153" s="5" t="str">
        <v/>
      </c>
      <c r="P153" s="37"/>
      <c r="Q153" s="37" t="str">
        <v/>
      </c>
      <c r="R153" s="5" t="s">
        <v>43</v>
      </c>
      <c r="S153" s="5" t="str">
        <v/>
      </c>
      <c r="T153" s="5" t="str">
        <v/>
      </c>
      <c r="U153" s="5" t="str">
        <v/>
      </c>
      <c r="V153" s="5"/>
    </row>
    <row r="154" spans="1:22" ht="13.2" x14ac:dyDescent="0.25">
      <c r="A154" s="1">
        <f t="shared" si="9"/>
        <v>42</v>
      </c>
      <c r="B154" s="27" t="str">
        <v>H12b42</v>
      </c>
      <c r="C154" s="43"/>
      <c r="D154" s="44"/>
      <c r="E154" s="43"/>
      <c r="F154" s="44"/>
      <c r="G154" s="45"/>
      <c r="H154" s="36"/>
      <c r="I154" s="36"/>
      <c r="J154" s="4"/>
      <c r="K154" s="37" t="str">
        <v/>
      </c>
      <c r="L154" s="5" t="s">
        <v>43</v>
      </c>
      <c r="M154" s="5" t="str">
        <v/>
      </c>
      <c r="N154" s="5" t="str">
        <v/>
      </c>
      <c r="O154" s="5" t="str">
        <v/>
      </c>
      <c r="P154" s="37"/>
      <c r="Q154" s="37" t="str">
        <v/>
      </c>
      <c r="R154" s="5" t="s">
        <v>43</v>
      </c>
      <c r="S154" s="5" t="str">
        <v/>
      </c>
      <c r="T154" s="5" t="str">
        <v/>
      </c>
      <c r="U154" s="5" t="str">
        <v/>
      </c>
      <c r="V154" s="5"/>
    </row>
    <row r="155" spans="1:22" ht="13.2" x14ac:dyDescent="0.25">
      <c r="A155" s="1">
        <f t="shared" si="9"/>
        <v>43</v>
      </c>
      <c r="B155" s="27" t="str">
        <v>H12b43</v>
      </c>
      <c r="C155" s="43"/>
      <c r="D155" s="44"/>
      <c r="E155" s="43"/>
      <c r="F155" s="44"/>
      <c r="G155" s="45"/>
      <c r="H155" s="36"/>
      <c r="I155" s="36"/>
      <c r="J155" s="4"/>
      <c r="K155" s="37" t="str">
        <v/>
      </c>
      <c r="L155" s="5" t="s">
        <v>43</v>
      </c>
      <c r="M155" s="5" t="str">
        <v/>
      </c>
      <c r="N155" s="5" t="str">
        <v/>
      </c>
      <c r="O155" s="5" t="str">
        <v/>
      </c>
      <c r="P155" s="37"/>
      <c r="Q155" s="37" t="str">
        <v/>
      </c>
      <c r="R155" s="5" t="s">
        <v>43</v>
      </c>
      <c r="S155" s="5" t="str">
        <v/>
      </c>
      <c r="T155" s="5" t="str">
        <v/>
      </c>
      <c r="U155" s="5" t="str">
        <v/>
      </c>
      <c r="V155" s="5"/>
    </row>
    <row r="156" spans="1:22" ht="13.2" x14ac:dyDescent="0.25">
      <c r="A156" s="1">
        <f t="shared" si="9"/>
        <v>44</v>
      </c>
      <c r="B156" s="27" t="str">
        <v>H12b44</v>
      </c>
      <c r="C156" s="43"/>
      <c r="D156" s="44"/>
      <c r="E156" s="43"/>
      <c r="F156" s="44"/>
      <c r="G156" s="45"/>
      <c r="H156" s="36"/>
      <c r="I156" s="36"/>
      <c r="J156" s="4"/>
      <c r="K156" s="37" t="str">
        <v/>
      </c>
      <c r="L156" s="5" t="s">
        <v>43</v>
      </c>
      <c r="M156" s="5" t="str">
        <v/>
      </c>
      <c r="N156" s="5" t="str">
        <v/>
      </c>
      <c r="O156" s="5" t="str">
        <v/>
      </c>
      <c r="P156" s="37"/>
      <c r="Q156" s="37" t="str">
        <v/>
      </c>
      <c r="R156" s="5" t="s">
        <v>43</v>
      </c>
      <c r="S156" s="5" t="str">
        <v/>
      </c>
      <c r="T156" s="5" t="str">
        <v/>
      </c>
      <c r="U156" s="5" t="str">
        <v/>
      </c>
      <c r="V156" s="5"/>
    </row>
    <row r="157" spans="1:22" ht="13.2" x14ac:dyDescent="0.25">
      <c r="A157" s="1">
        <f t="shared" si="9"/>
        <v>45</v>
      </c>
      <c r="B157" s="27" t="str">
        <v>H12b45</v>
      </c>
      <c r="C157" s="43"/>
      <c r="D157" s="44"/>
      <c r="E157" s="43"/>
      <c r="F157" s="44"/>
      <c r="G157" s="45"/>
      <c r="H157" s="36"/>
      <c r="I157" s="36"/>
      <c r="J157" s="4"/>
      <c r="K157" s="37" t="str">
        <v/>
      </c>
      <c r="L157" s="5" t="s">
        <v>43</v>
      </c>
      <c r="M157" s="5" t="str">
        <v/>
      </c>
      <c r="N157" s="5" t="str">
        <v/>
      </c>
      <c r="O157" s="5" t="str">
        <v/>
      </c>
      <c r="P157" s="37"/>
      <c r="Q157" s="37" t="str">
        <v/>
      </c>
      <c r="R157" s="5" t="s">
        <v>43</v>
      </c>
      <c r="S157" s="5" t="str">
        <v/>
      </c>
      <c r="T157" s="5" t="str">
        <v/>
      </c>
      <c r="U157" s="5" t="str">
        <v/>
      </c>
      <c r="V157" s="5"/>
    </row>
    <row r="158" spans="1:22" ht="13.2" x14ac:dyDescent="0.25">
      <c r="A158" s="1">
        <f t="shared" si="9"/>
        <v>46</v>
      </c>
      <c r="B158" s="27" t="str">
        <v>H12b46</v>
      </c>
      <c r="C158" s="43"/>
      <c r="D158" s="44"/>
      <c r="E158" s="43"/>
      <c r="F158" s="44"/>
      <c r="G158" s="45"/>
      <c r="H158" s="36"/>
      <c r="I158" s="36"/>
      <c r="J158" s="4"/>
      <c r="K158" s="37" t="str">
        <v/>
      </c>
      <c r="L158" s="5" t="s">
        <v>43</v>
      </c>
      <c r="M158" s="5" t="str">
        <v/>
      </c>
      <c r="N158" s="5" t="str">
        <v/>
      </c>
      <c r="O158" s="5" t="str">
        <v/>
      </c>
      <c r="P158" s="37"/>
      <c r="Q158" s="37" t="str">
        <v/>
      </c>
      <c r="R158" s="5" t="s">
        <v>43</v>
      </c>
      <c r="S158" s="5" t="str">
        <v/>
      </c>
      <c r="T158" s="5" t="str">
        <v/>
      </c>
      <c r="U158" s="5" t="str">
        <v/>
      </c>
      <c r="V158" s="5"/>
    </row>
    <row r="159" spans="1:22" ht="13.2" x14ac:dyDescent="0.25">
      <c r="A159" s="1">
        <f t="shared" si="9"/>
        <v>47</v>
      </c>
      <c r="B159" s="27" t="str">
        <v>H12b47</v>
      </c>
      <c r="C159" s="43"/>
      <c r="D159" s="44"/>
      <c r="E159" s="43"/>
      <c r="F159" s="44"/>
      <c r="G159" s="45"/>
      <c r="H159" s="36"/>
      <c r="I159" s="36"/>
      <c r="J159" s="4"/>
      <c r="K159" s="37" t="str">
        <v/>
      </c>
      <c r="L159" s="5" t="s">
        <v>43</v>
      </c>
      <c r="M159" s="5" t="str">
        <v/>
      </c>
      <c r="N159" s="5" t="str">
        <v/>
      </c>
      <c r="O159" s="5" t="str">
        <v/>
      </c>
      <c r="P159" s="37"/>
      <c r="Q159" s="37" t="str">
        <v/>
      </c>
      <c r="R159" s="5" t="s">
        <v>43</v>
      </c>
      <c r="S159" s="5" t="str">
        <v/>
      </c>
      <c r="T159" s="5" t="str">
        <v/>
      </c>
      <c r="U159" s="5" t="str">
        <v/>
      </c>
      <c r="V159" s="5"/>
    </row>
    <row r="160" spans="1:22" ht="13.2" x14ac:dyDescent="0.25">
      <c r="A160" s="1">
        <f t="shared" si="9"/>
        <v>48</v>
      </c>
      <c r="B160" s="27" t="str">
        <v>H12b48</v>
      </c>
      <c r="C160" s="43"/>
      <c r="D160" s="44"/>
      <c r="E160" s="43"/>
      <c r="F160" s="44"/>
      <c r="G160" s="45"/>
      <c r="H160" s="36"/>
      <c r="I160" s="36"/>
      <c r="J160" s="4"/>
      <c r="K160" s="37" t="str">
        <v/>
      </c>
      <c r="L160" s="5" t="s">
        <v>43</v>
      </c>
      <c r="M160" s="5" t="str">
        <v/>
      </c>
      <c r="N160" s="5" t="str">
        <v/>
      </c>
      <c r="O160" s="5" t="str">
        <v/>
      </c>
      <c r="P160" s="37"/>
      <c r="Q160" s="37" t="str">
        <v/>
      </c>
      <c r="R160" s="5" t="s">
        <v>43</v>
      </c>
      <c r="S160" s="5" t="str">
        <v/>
      </c>
      <c r="T160" s="5" t="str">
        <v/>
      </c>
      <c r="U160" s="5" t="str">
        <v/>
      </c>
      <c r="V160" s="5"/>
    </row>
    <row r="161" spans="1:22" ht="13.2" x14ac:dyDescent="0.25">
      <c r="A161" s="1">
        <f t="shared" si="9"/>
        <v>49</v>
      </c>
      <c r="B161" s="27" t="str">
        <v>H12b49</v>
      </c>
      <c r="C161" s="43"/>
      <c r="D161" s="44"/>
      <c r="E161" s="43"/>
      <c r="F161" s="44"/>
      <c r="G161" s="45"/>
      <c r="H161" s="36"/>
      <c r="I161" s="36"/>
      <c r="J161" s="4"/>
      <c r="K161" s="37" t="str">
        <v/>
      </c>
      <c r="L161" s="5" t="s">
        <v>43</v>
      </c>
      <c r="M161" s="5" t="str">
        <v/>
      </c>
      <c r="N161" s="5" t="str">
        <v/>
      </c>
      <c r="O161" s="5" t="str">
        <v/>
      </c>
      <c r="P161" s="37"/>
      <c r="Q161" s="37" t="str">
        <v/>
      </c>
      <c r="R161" s="5" t="s">
        <v>43</v>
      </c>
      <c r="S161" s="5" t="str">
        <v/>
      </c>
      <c r="T161" s="5" t="str">
        <v/>
      </c>
      <c r="U161" s="5" t="str">
        <v/>
      </c>
      <c r="V161" s="5"/>
    </row>
    <row r="162" spans="1:22" ht="13.2" x14ac:dyDescent="0.25">
      <c r="A162" s="1">
        <f t="shared" si="9"/>
        <v>50</v>
      </c>
      <c r="B162" s="27" t="str">
        <v>H12b50</v>
      </c>
      <c r="C162" s="43"/>
      <c r="D162" s="44"/>
      <c r="E162" s="43"/>
      <c r="F162" s="44"/>
      <c r="G162" s="45"/>
      <c r="H162" s="36"/>
      <c r="I162" s="36"/>
      <c r="J162" s="4"/>
      <c r="K162" s="37" t="str">
        <v/>
      </c>
      <c r="L162" s="5" t="s">
        <v>43</v>
      </c>
      <c r="M162" s="5" t="str">
        <v/>
      </c>
      <c r="N162" s="5" t="str">
        <v/>
      </c>
      <c r="O162" s="5" t="str">
        <v/>
      </c>
      <c r="P162" s="37"/>
      <c r="Q162" s="37" t="str">
        <v/>
      </c>
      <c r="R162" s="5" t="s">
        <v>43</v>
      </c>
      <c r="S162" s="5" t="str">
        <v/>
      </c>
      <c r="T162" s="5" t="str">
        <v/>
      </c>
      <c r="U162" s="5" t="str">
        <v/>
      </c>
      <c r="V162" s="5"/>
    </row>
    <row r="163" spans="1:22" ht="13.2" x14ac:dyDescent="0.25">
      <c r="A163" s="1"/>
      <c r="B163" s="46"/>
      <c r="C163" s="47"/>
      <c r="D163" s="48"/>
      <c r="E163" s="49"/>
      <c r="F163" s="49"/>
      <c r="G163" s="50"/>
      <c r="H163" s="49"/>
      <c r="I163" s="51"/>
      <c r="J163" s="4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spans="1:22" ht="13.2" x14ac:dyDescent="0.25">
      <c r="A164" s="1"/>
      <c r="B164" s="1"/>
      <c r="C164" s="1"/>
      <c r="D164" s="52"/>
      <c r="E164" s="1"/>
      <c r="F164" s="1"/>
      <c r="G164" s="53"/>
      <c r="H164" s="1"/>
      <c r="I164" s="1"/>
      <c r="J164" s="4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spans="1:22" ht="13.2" x14ac:dyDescent="0.25">
      <c r="A165" s="1"/>
      <c r="B165" s="1"/>
      <c r="C165" s="54" t="s">
        <v>109</v>
      </c>
      <c r="D165" s="55" t="s">
        <v>110</v>
      </c>
      <c r="E165" s="56" t="s">
        <v>111</v>
      </c>
      <c r="F165" s="117"/>
      <c r="G165" s="118"/>
      <c r="H165" s="1"/>
      <c r="I165" s="1"/>
      <c r="J165" s="4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spans="1:22" ht="13.2" x14ac:dyDescent="0.25">
      <c r="A166" s="1"/>
      <c r="B166" s="1"/>
      <c r="C166" s="56"/>
      <c r="D166" s="57" t="s">
        <v>112</v>
      </c>
      <c r="E166" s="56"/>
      <c r="F166" s="117"/>
      <c r="G166" s="118"/>
      <c r="H166" s="1"/>
      <c r="I166" s="1"/>
      <c r="J166" s="4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spans="1:22" ht="13.2" x14ac:dyDescent="0.25">
      <c r="A167" s="1"/>
      <c r="B167" s="1"/>
      <c r="C167" s="56"/>
      <c r="D167" s="58"/>
      <c r="E167" s="56"/>
      <c r="F167" s="117"/>
      <c r="G167" s="118"/>
      <c r="H167" s="1"/>
      <c r="I167" s="1"/>
      <c r="J167" s="4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spans="1:22" ht="13.2" x14ac:dyDescent="0.25">
      <c r="A168" s="1"/>
      <c r="B168" s="1"/>
      <c r="C168" s="56"/>
      <c r="D168" s="58"/>
      <c r="E168" s="56"/>
      <c r="F168" s="117"/>
      <c r="G168" s="118"/>
      <c r="H168" s="1"/>
      <c r="I168" s="1"/>
      <c r="J168" s="4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spans="1:22" ht="13.2" x14ac:dyDescent="0.25">
      <c r="A169" s="1"/>
      <c r="B169" s="1"/>
      <c r="C169" s="56"/>
      <c r="D169" s="58"/>
      <c r="E169" s="56"/>
      <c r="F169" s="117"/>
      <c r="G169" s="118"/>
      <c r="H169" s="1"/>
      <c r="I169" s="1"/>
      <c r="J169" s="4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1:22" ht="13.2" x14ac:dyDescent="0.25">
      <c r="A170" s="1"/>
      <c r="B170" s="1"/>
      <c r="C170" s="1"/>
      <c r="D170" s="52"/>
      <c r="E170" s="1"/>
      <c r="F170" s="117"/>
      <c r="G170" s="118"/>
      <c r="H170" s="1"/>
      <c r="I170" s="1"/>
      <c r="J170" s="4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1:22" ht="13.2" x14ac:dyDescent="0.25">
      <c r="A171" s="1"/>
      <c r="B171" s="1"/>
      <c r="C171" s="1"/>
      <c r="D171" s="52"/>
      <c r="E171" s="1"/>
      <c r="F171" s="117"/>
      <c r="G171" s="118"/>
      <c r="H171" s="1"/>
      <c r="I171" s="1"/>
      <c r="J171" s="4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1:22" ht="13.2" x14ac:dyDescent="0.25">
      <c r="A172" s="1"/>
      <c r="B172" s="1"/>
      <c r="C172" s="1"/>
      <c r="D172" s="52"/>
      <c r="E172" s="1"/>
      <c r="F172" s="117"/>
      <c r="G172" s="118"/>
      <c r="H172" s="1"/>
      <c r="I172" s="1"/>
      <c r="J172" s="4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1:22" ht="13.2" x14ac:dyDescent="0.25">
      <c r="A173" s="1"/>
      <c r="B173" s="1"/>
      <c r="C173" s="1"/>
      <c r="D173" s="52"/>
      <c r="E173" s="1"/>
      <c r="F173" s="117"/>
      <c r="G173" s="118"/>
      <c r="H173" s="1"/>
      <c r="I173" s="1"/>
      <c r="J173" s="4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1:22" ht="13.2" x14ac:dyDescent="0.25">
      <c r="A174" s="1"/>
      <c r="B174" s="1"/>
      <c r="C174" s="56"/>
      <c r="D174" s="58"/>
      <c r="E174" s="56" t="s">
        <v>113</v>
      </c>
      <c r="F174" s="117"/>
      <c r="G174" s="118"/>
      <c r="H174" s="1"/>
      <c r="I174" s="1"/>
      <c r="J174" s="4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1:22" ht="13.2" x14ac:dyDescent="0.25">
      <c r="A175" s="1"/>
      <c r="B175" s="1"/>
      <c r="C175" s="56"/>
      <c r="D175" s="58"/>
      <c r="E175" s="56" t="s">
        <v>114</v>
      </c>
      <c r="F175" s="117"/>
      <c r="G175" s="118"/>
      <c r="H175" s="1"/>
      <c r="I175" s="1"/>
      <c r="J175" s="4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1:22" ht="13.2" x14ac:dyDescent="0.25">
      <c r="A176" s="1"/>
      <c r="B176" s="1"/>
      <c r="C176" s="56"/>
      <c r="D176" s="58"/>
      <c r="E176" s="56"/>
      <c r="F176" s="56"/>
      <c r="G176" s="59"/>
      <c r="H176" s="1"/>
      <c r="I176" s="1"/>
      <c r="J176" s="4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1:22" ht="13.2" x14ac:dyDescent="0.25">
      <c r="A177" s="1"/>
      <c r="B177" s="1"/>
      <c r="C177" s="60" t="s">
        <v>115</v>
      </c>
      <c r="D177" s="61"/>
      <c r="E177" s="60" t="s">
        <v>116</v>
      </c>
      <c r="F177" s="62"/>
      <c r="G177" s="63"/>
      <c r="H177" s="1"/>
      <c r="I177" s="1"/>
      <c r="J177" s="4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1:22" ht="13.2" x14ac:dyDescent="0.25">
      <c r="A178" s="1"/>
      <c r="B178" s="1"/>
      <c r="C178" s="54" t="s">
        <v>117</v>
      </c>
      <c r="D178" s="64"/>
      <c r="E178" s="54" t="s">
        <v>117</v>
      </c>
      <c r="F178" s="119"/>
      <c r="G178" s="118"/>
      <c r="H178" s="1"/>
      <c r="I178" s="1"/>
      <c r="J178" s="4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1:22" ht="13.2" x14ac:dyDescent="0.25">
      <c r="A179" s="1"/>
      <c r="B179" s="1"/>
      <c r="C179" s="62" t="s">
        <v>118</v>
      </c>
      <c r="D179" s="61"/>
      <c r="E179" s="62"/>
      <c r="F179" s="62"/>
      <c r="G179" s="63"/>
      <c r="H179" s="1"/>
      <c r="I179" s="1"/>
      <c r="J179" s="4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1:22" ht="13.2" x14ac:dyDescent="0.25">
      <c r="A180" s="1"/>
      <c r="B180" s="1"/>
      <c r="C180" s="104"/>
      <c r="D180" s="105"/>
      <c r="E180" s="105"/>
      <c r="F180" s="105"/>
      <c r="G180" s="106"/>
      <c r="H180" s="1"/>
      <c r="I180" s="1"/>
      <c r="J180" s="4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1:22" ht="13.2" x14ac:dyDescent="0.25">
      <c r="A181" s="1"/>
      <c r="B181" s="1"/>
      <c r="C181" s="107"/>
      <c r="D181" s="108"/>
      <c r="E181" s="108"/>
      <c r="F181" s="108"/>
      <c r="G181" s="109"/>
      <c r="H181" s="1"/>
      <c r="I181" s="1"/>
      <c r="J181" s="4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1:22" ht="13.2" x14ac:dyDescent="0.25">
      <c r="A182" s="1"/>
      <c r="B182" s="1"/>
      <c r="C182" s="107"/>
      <c r="D182" s="108"/>
      <c r="E182" s="108"/>
      <c r="F182" s="108"/>
      <c r="G182" s="109"/>
      <c r="H182" s="1"/>
      <c r="I182" s="1"/>
      <c r="J182" s="4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1:22" ht="13.2" x14ac:dyDescent="0.25">
      <c r="A183" s="1"/>
      <c r="B183" s="1"/>
      <c r="C183" s="110"/>
      <c r="D183" s="111"/>
      <c r="E183" s="111"/>
      <c r="F183" s="111"/>
      <c r="G183" s="112"/>
      <c r="H183" s="1"/>
      <c r="I183" s="1"/>
      <c r="J183" s="4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1:22" ht="13.2" x14ac:dyDescent="0.25">
      <c r="A184" s="1"/>
      <c r="B184" s="1"/>
      <c r="C184" s="1"/>
      <c r="D184" s="52"/>
      <c r="E184" s="1"/>
      <c r="F184" s="1"/>
      <c r="G184" s="53"/>
      <c r="H184" s="1"/>
      <c r="I184" s="1"/>
      <c r="J184" s="4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1:22" ht="13.2" x14ac:dyDescent="0.25">
      <c r="A185" s="1"/>
      <c r="B185" s="1"/>
      <c r="C185" s="1"/>
      <c r="D185" s="52"/>
      <c r="E185" s="1"/>
      <c r="F185" s="1"/>
      <c r="G185" s="53"/>
      <c r="H185" s="1"/>
      <c r="I185" s="1"/>
      <c r="J185" s="4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1:22" ht="13.2" x14ac:dyDescent="0.25">
      <c r="A186" s="1"/>
      <c r="B186" s="1"/>
      <c r="C186" s="1"/>
      <c r="D186" s="52"/>
      <c r="E186" s="1"/>
      <c r="F186" s="1"/>
      <c r="G186" s="53"/>
      <c r="H186" s="1"/>
      <c r="I186" s="1"/>
      <c r="J186" s="4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1:22" ht="13.2" x14ac:dyDescent="0.25">
      <c r="A187" s="1"/>
      <c r="B187" s="1"/>
      <c r="C187" s="1"/>
      <c r="D187" s="52"/>
      <c r="E187" s="1"/>
      <c r="F187" s="1"/>
      <c r="G187" s="53"/>
      <c r="H187" s="1"/>
      <c r="I187" s="1"/>
      <c r="J187" s="4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1:22" ht="13.2" x14ac:dyDescent="0.25">
      <c r="A188" s="1"/>
      <c r="B188" s="1"/>
      <c r="C188" s="1"/>
      <c r="D188" s="52"/>
      <c r="E188" s="1"/>
      <c r="F188" s="1"/>
      <c r="G188" s="53"/>
      <c r="H188" s="1"/>
      <c r="I188" s="1"/>
      <c r="J188" s="4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1:22" ht="13.2" x14ac:dyDescent="0.25">
      <c r="A189" s="1"/>
      <c r="B189" s="1"/>
      <c r="C189" s="1"/>
      <c r="D189" s="52"/>
      <c r="E189" s="1"/>
      <c r="F189" s="1"/>
      <c r="G189" s="53"/>
      <c r="H189" s="1"/>
      <c r="I189" s="1"/>
      <c r="J189" s="4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1:22" ht="13.2" x14ac:dyDescent="0.25">
      <c r="A190" s="1"/>
      <c r="B190" s="1"/>
      <c r="C190" s="1"/>
      <c r="D190" s="52"/>
      <c r="E190" s="1"/>
      <c r="F190" s="1"/>
      <c r="G190" s="53"/>
      <c r="H190" s="1"/>
      <c r="I190" s="1"/>
      <c r="J190" s="4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1:22" ht="13.2" x14ac:dyDescent="0.25">
      <c r="A191" s="1"/>
      <c r="B191" s="1"/>
      <c r="C191" s="1"/>
      <c r="D191" s="52"/>
      <c r="E191" s="1"/>
      <c r="F191" s="1"/>
      <c r="G191" s="53"/>
      <c r="H191" s="1"/>
      <c r="I191" s="1"/>
      <c r="J191" s="4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1:22" ht="13.2" x14ac:dyDescent="0.25">
      <c r="A192" s="1"/>
      <c r="B192" s="1"/>
      <c r="C192" s="1"/>
      <c r="D192" s="52"/>
      <c r="E192" s="1"/>
      <c r="F192" s="1"/>
      <c r="G192" s="53"/>
      <c r="H192" s="1"/>
      <c r="I192" s="1"/>
      <c r="J192" s="4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1:22" ht="13.2" x14ac:dyDescent="0.25">
      <c r="A193" s="1"/>
      <c r="B193" s="1"/>
      <c r="C193" s="1"/>
      <c r="D193" s="52"/>
      <c r="E193" s="1"/>
      <c r="F193" s="1"/>
      <c r="G193" s="53"/>
      <c r="H193" s="1"/>
      <c r="I193" s="1"/>
      <c r="J193" s="4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1:22" ht="13.2" x14ac:dyDescent="0.25">
      <c r="A194" s="1"/>
      <c r="B194" s="1"/>
      <c r="C194" s="1"/>
      <c r="D194" s="52"/>
      <c r="E194" s="1"/>
      <c r="F194" s="1"/>
      <c r="G194" s="53"/>
      <c r="H194" s="1"/>
      <c r="I194" s="1"/>
      <c r="J194" s="4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1:22" ht="13.2" x14ac:dyDescent="0.25">
      <c r="A195" s="1"/>
      <c r="B195" s="1"/>
      <c r="C195" s="1"/>
      <c r="D195" s="52"/>
      <c r="E195" s="1"/>
      <c r="F195" s="1"/>
      <c r="G195" s="53"/>
      <c r="H195" s="1"/>
      <c r="I195" s="1"/>
      <c r="J195" s="4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1:22" ht="13.2" x14ac:dyDescent="0.25">
      <c r="A196" s="1"/>
      <c r="B196" s="1"/>
      <c r="C196" s="1"/>
      <c r="D196" s="52"/>
      <c r="E196" s="1"/>
      <c r="F196" s="1"/>
      <c r="G196" s="53"/>
      <c r="H196" s="1"/>
      <c r="I196" s="1"/>
      <c r="J196" s="4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1:22" ht="13.2" x14ac:dyDescent="0.25">
      <c r="A197" s="1"/>
      <c r="B197" s="1"/>
      <c r="C197" s="1"/>
      <c r="D197" s="52"/>
      <c r="E197" s="1"/>
      <c r="F197" s="1"/>
      <c r="G197" s="53"/>
      <c r="H197" s="1"/>
      <c r="I197" s="1"/>
      <c r="J197" s="4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1:22" ht="13.2" x14ac:dyDescent="0.25">
      <c r="A198" s="1"/>
      <c r="B198" s="1"/>
      <c r="C198" s="1"/>
      <c r="D198" s="52"/>
      <c r="E198" s="1"/>
      <c r="F198" s="1"/>
      <c r="G198" s="53"/>
      <c r="H198" s="1"/>
      <c r="I198" s="1"/>
      <c r="J198" s="4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1:22" ht="13.2" x14ac:dyDescent="0.25">
      <c r="A199" s="1"/>
      <c r="B199" s="1"/>
      <c r="C199" s="1"/>
      <c r="D199" s="52"/>
      <c r="E199" s="1"/>
      <c r="F199" s="1"/>
      <c r="G199" s="53"/>
      <c r="H199" s="1"/>
      <c r="I199" s="1"/>
      <c r="J199" s="4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1:22" ht="13.2" x14ac:dyDescent="0.25">
      <c r="A200" s="1"/>
      <c r="B200" s="1"/>
      <c r="C200" s="1"/>
      <c r="D200" s="52"/>
      <c r="E200" s="1"/>
      <c r="F200" s="1"/>
      <c r="G200" s="53"/>
      <c r="H200" s="1"/>
      <c r="I200" s="1"/>
      <c r="J200" s="4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1:22" ht="13.2" x14ac:dyDescent="0.25">
      <c r="A201" s="1"/>
      <c r="B201" s="1"/>
      <c r="C201" s="1"/>
      <c r="D201" s="52"/>
      <c r="E201" s="1"/>
      <c r="F201" s="1"/>
      <c r="G201" s="53"/>
      <c r="H201" s="1"/>
      <c r="I201" s="1"/>
      <c r="J201" s="4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1:22" ht="13.2" x14ac:dyDescent="0.25">
      <c r="A202" s="1"/>
      <c r="B202" s="1"/>
      <c r="C202" s="1"/>
      <c r="D202" s="52"/>
      <c r="E202" s="1"/>
      <c r="F202" s="1"/>
      <c r="G202" s="53"/>
      <c r="H202" s="1"/>
      <c r="I202" s="1"/>
      <c r="J202" s="4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1:22" ht="13.2" x14ac:dyDescent="0.25">
      <c r="A203" s="1"/>
      <c r="B203" s="1"/>
      <c r="C203" s="1"/>
      <c r="D203" s="52"/>
      <c r="E203" s="1"/>
      <c r="F203" s="1"/>
      <c r="G203" s="53"/>
      <c r="H203" s="1"/>
      <c r="I203" s="1"/>
      <c r="J203" s="4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1:22" ht="13.2" x14ac:dyDescent="0.25">
      <c r="A204" s="1"/>
      <c r="B204" s="1"/>
      <c r="C204" s="1"/>
      <c r="D204" s="52"/>
      <c r="E204" s="1"/>
      <c r="F204" s="1"/>
      <c r="G204" s="53"/>
      <c r="H204" s="1"/>
      <c r="I204" s="1"/>
      <c r="J204" s="4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1:22" ht="13.2" x14ac:dyDescent="0.25">
      <c r="A205" s="1"/>
      <c r="B205" s="1"/>
      <c r="C205" s="1"/>
      <c r="D205" s="52"/>
      <c r="E205" s="1"/>
      <c r="F205" s="1"/>
      <c r="G205" s="53"/>
      <c r="H205" s="1"/>
      <c r="I205" s="1"/>
      <c r="J205" s="4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1:22" ht="13.2" x14ac:dyDescent="0.25">
      <c r="A206" s="1"/>
      <c r="B206" s="1"/>
      <c r="C206" s="1"/>
      <c r="D206" s="52"/>
      <c r="E206" s="1"/>
      <c r="F206" s="1"/>
      <c r="G206" s="53"/>
      <c r="H206" s="1"/>
      <c r="I206" s="1"/>
      <c r="J206" s="4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1:22" ht="13.2" x14ac:dyDescent="0.25">
      <c r="A207" s="1"/>
      <c r="B207" s="1"/>
      <c r="C207" s="1"/>
      <c r="D207" s="52"/>
      <c r="E207" s="1"/>
      <c r="F207" s="1"/>
      <c r="G207" s="53"/>
      <c r="H207" s="1"/>
      <c r="I207" s="1"/>
      <c r="J207" s="4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</row>
    <row r="208" spans="1:22" ht="15.6" x14ac:dyDescent="0.3">
      <c r="A208" s="1" t="str">
        <f>LEFT($D211,2)&amp;"g"</f>
        <v>13g</v>
      </c>
      <c r="B208" s="18"/>
      <c r="C208" s="19" t="str">
        <f t="shared" ref="C208:C212" si="10">C108</f>
        <v>Age Group</v>
      </c>
      <c r="D208" s="20" t="str">
        <f>D211</f>
        <v>13 &amp; Over Girls</v>
      </c>
      <c r="E208" s="18"/>
      <c r="F208" s="19" t="str">
        <f>F108</f>
        <v>Event Date</v>
      </c>
      <c r="G208" s="113" t="str">
        <f>C$1</f>
        <v>7/09/2023</v>
      </c>
      <c r="H208" s="108"/>
      <c r="I208" s="108"/>
      <c r="J208" s="4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1:22" ht="13.2" x14ac:dyDescent="0.25">
      <c r="A209" s="1"/>
      <c r="B209" s="18"/>
      <c r="C209" s="22" t="str">
        <f t="shared" si="10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209" s="2"/>
      <c r="E209" s="18"/>
      <c r="F209" s="18"/>
      <c r="G209" s="66"/>
      <c r="H209" s="18"/>
      <c r="I209" s="18"/>
      <c r="J209" s="4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1:22" ht="13.2" x14ac:dyDescent="0.25">
      <c r="A210" s="1"/>
      <c r="B210" s="18"/>
      <c r="C210" s="22" t="str">
        <f t="shared" si="10"/>
        <v>* Enter Judge, Rep and any comments below Diver Details, and change "Report Status" when done
* Click "MeetResults" tab at bottom to review team scores and diver placement</v>
      </c>
      <c r="D210" s="2"/>
      <c r="E210" s="18"/>
      <c r="F210" s="18"/>
      <c r="G210" s="66"/>
      <c r="H210" s="18"/>
      <c r="I210" s="18"/>
      <c r="J210" s="4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1:22" ht="15.6" x14ac:dyDescent="0.3">
      <c r="A211" s="1"/>
      <c r="B211" s="25"/>
      <c r="C211" s="26" t="str">
        <f t="shared" si="10"/>
        <v>Age and Gender</v>
      </c>
      <c r="D211" s="114" t="str">
        <f>C5</f>
        <v>13 &amp; Over Girls</v>
      </c>
      <c r="E211" s="115"/>
      <c r="F211" s="115"/>
      <c r="G211" s="115"/>
      <c r="H211" s="25"/>
      <c r="I211" s="25"/>
      <c r="J211" s="4"/>
      <c r="K211" s="116" t="s">
        <v>21</v>
      </c>
      <c r="L211" s="108"/>
      <c r="M211" s="108"/>
      <c r="N211" s="108"/>
      <c r="O211" s="108"/>
      <c r="P211" s="108"/>
      <c r="Q211" s="108"/>
      <c r="R211" s="108"/>
      <c r="S211" s="5"/>
      <c r="T211" s="5"/>
      <c r="U211" s="5"/>
      <c r="V211" s="5"/>
    </row>
    <row r="212" spans="1:22" ht="15.6" x14ac:dyDescent="0.3">
      <c r="A212" s="1"/>
      <c r="B212" s="27" t="s">
        <v>22</v>
      </c>
      <c r="C212" s="28" t="str">
        <f t="shared" si="10"/>
        <v>Diver 1 Name</v>
      </c>
      <c r="D212" s="29" t="str">
        <f t="shared" ref="D212:G212" si="11">D112</f>
        <v>D1 Club</v>
      </c>
      <c r="E212" s="28" t="str">
        <f t="shared" si="11"/>
        <v>Diver 2 Name</v>
      </c>
      <c r="F212" s="29" t="str">
        <f t="shared" si="11"/>
        <v>D2 Club</v>
      </c>
      <c r="G212" s="30" t="str">
        <f t="shared" si="11"/>
        <v>Score</v>
      </c>
      <c r="H212" s="31" t="s">
        <v>228</v>
      </c>
      <c r="I212" s="31" t="s">
        <v>229</v>
      </c>
      <c r="J212" s="4"/>
      <c r="K212" s="21" t="str">
        <f t="shared" ref="K212:V212" si="12">K$12</f>
        <v>D1Name</v>
      </c>
      <c r="L212" s="21" t="str">
        <f t="shared" si="12"/>
        <v>D1Club</v>
      </c>
      <c r="M212" s="21" t="str">
        <f t="shared" si="12"/>
        <v>D1Gend</v>
      </c>
      <c r="N212" s="21" t="str">
        <f t="shared" si="12"/>
        <v>D1Max</v>
      </c>
      <c r="O212" s="21" t="str">
        <f t="shared" si="12"/>
        <v>D1Limit</v>
      </c>
      <c r="P212" s="67" t="str">
        <f t="shared" si="12"/>
        <v>D1Err</v>
      </c>
      <c r="Q212" s="21" t="str">
        <f t="shared" si="12"/>
        <v>D2Name</v>
      </c>
      <c r="R212" s="21" t="str">
        <f t="shared" si="12"/>
        <v>D2Club</v>
      </c>
      <c r="S212" s="21" t="str">
        <f t="shared" si="12"/>
        <v>D2Gend</v>
      </c>
      <c r="T212" s="21" t="str">
        <f t="shared" si="12"/>
        <v>D2Max</v>
      </c>
      <c r="U212" s="21" t="str">
        <f t="shared" si="12"/>
        <v>D2Limit</v>
      </c>
      <c r="V212" s="21" t="str">
        <f t="shared" si="12"/>
        <v>D2Err</v>
      </c>
    </row>
    <row r="213" spans="1:22" ht="13.2" x14ac:dyDescent="0.25">
      <c r="A213" s="1" t="s">
        <v>7</v>
      </c>
      <c r="B213" s="32" t="str">
        <f t="array" ref="B213:B262">B$112&amp;$A208&amp;$A213:A262</f>
        <v>H13g1</v>
      </c>
      <c r="C213" s="33" t="s">
        <v>149</v>
      </c>
      <c r="D213" s="34" t="s">
        <v>45</v>
      </c>
      <c r="E213" s="33" t="s">
        <v>150</v>
      </c>
      <c r="F213" s="34" t="s">
        <v>45</v>
      </c>
      <c r="G213" s="38">
        <v>60.78</v>
      </c>
      <c r="H213" s="36" t="s">
        <v>43</v>
      </c>
      <c r="I213" s="36" t="s">
        <v>43</v>
      </c>
      <c r="J213" s="4"/>
      <c r="K213" s="37" t="e">
        <f t="array" ref="K213:K262">IF($C213:$C262="","", VLOOKUP($C213:$C262,#REF!,1,0))</f>
        <v>#REF!</v>
      </c>
      <c r="L213" s="5" t="s">
        <v>45</v>
      </c>
      <c r="M213" s="5" t="e">
        <f t="array" ref="M213:M262">IF($C213:$C262="","", VLOOKUP($C213:$C262,#REF!,3,0)&amp;VLOOKUP($C213:$C262,#REF!,2,0))</f>
        <v>#REF!</v>
      </c>
      <c r="N213" s="5" t="e">
        <f t="array" ref="N213:N262">IF($C213:$C262="","", VLOOKUP($C213:$C262,#REF!,9,0))</f>
        <v>#REF!</v>
      </c>
      <c r="O213" s="5" t="e">
        <f t="array" ref="O213:O262">IF($C213:$C262="","", VLOOKUP(VLOOKUP(VALUE(MID(M213:M262,2,2)),#REF!,2,0)&amp;LEFT(M213:M262,1),#REF!,2,0))</f>
        <v>#REF!</v>
      </c>
      <c r="P213" s="37" t="str">
        <f ca="1">IFERROR(__xludf.DUMMYFUNCTION("ARRAYFORMULA( IF(  (   NOT( ISNUMBER( VALUE($A213:$A250)) )+( C213:C250="""" )   ), """", 
 IF( ISNA( K213:K250 ), ""Diver-NF"", 
 IF( (   ( ISNA( L213:L250 ))+( D213:D250 &lt;&gt; L213:L250 )   ), ""Club-""&amp;L213:L250,
 IF( VLOOKUP( K213:K250&amp;L213:L250, QUERY( "&amp;"{ $C:$C&amp;$D:$D; $E:$E&amp;$F:$F }, ""SELECT Col1, COUNT(Col1) GROUP BY Col1 LABEL COUNT(Col1) ''""),2,0 ) &gt; 1, ""Duplicate"",
 IF( UPPER( LEFT( M213:M250,1))&lt;&gt; UPPER( RIGHT( $A208, 1)),""Gender"",
 IF( VALUE( MID( M213:M250,2,2)) &lt; VALUE( TRIM( LEFT( $D211,2))"&amp;"),""Age-"" &amp; MID( M213:M250,2,2),""""))))
)))"),"")</f>
        <v/>
      </c>
      <c r="Q213" s="37" t="e">
        <f t="array" ref="Q213:Q262">IF($E213:$E262="","", VLOOKUP($E213:$E262,#REF!,1,0))</f>
        <v>#REF!</v>
      </c>
      <c r="R213" s="5" t="s">
        <v>45</v>
      </c>
      <c r="S213" s="5" t="e">
        <f t="array" ref="S213:S262">IF($E213:$E262="","", VLOOKUP($E213:$E262,#REF!,3,0)&amp;VLOOKUP($E213:$E262,#REF!,2,0))</f>
        <v>#REF!</v>
      </c>
      <c r="T213" s="5" t="e">
        <f t="array" ref="T213:T262">IF($E213:$E262="","", VLOOKUP($E213:$E262,#REF!,9,0))</f>
        <v>#REF!</v>
      </c>
      <c r="U213" s="5" t="e">
        <f t="array" ref="U213:U262">IF($E213:$E262="","", VLOOKUP(VLOOKUP(VALUE(MID(S213:S262,2,2)),#REF!,2,0)&amp;LEFT(S213:S262,1),#REF!,2,0))</f>
        <v>#REF!</v>
      </c>
      <c r="V213" s="5" t="str">
        <f ca="1">IFERROR(__xludf.DUMMYFUNCTION("ARRAYFORMULA( IF( (   NOT( ISNUMBER( VALUE( $A213:$A250)) )+( E213:E250="""" )   ), """", 
 IF( ISNA( Q213:Q250 ), ""Diver-NF"", 
 IF( (   ( ISNA( R213:R250 ))+( F213:F250 &lt;&gt; R213:R250 )   ), ""Club-""&amp;R213:R250,
 IF( VLOOKUP( Q213:Q250&amp;R213:R250, QUERY( "&amp;"{ $C:$C&amp;$D:$D; $E:$E&amp;$F:$F }, ""SELECT Col1, COUNT(Col1) GROUP BY Col1 LABEL COUNT(Col1) ''""),2,0 ) &gt; 1, ""Duplicate"",
 IF( UPPER( LEFT( S213:S250,1))&lt;&gt; UPPER( RIGHT( $A208, 1)),""Gender"",
 IF( VALUE( MID( S213:S250,2,2)) &lt; VALUE( TRIM( LEFT( $D211,2))"&amp;"),""Age-"" &amp; MID( S213:S250,2,2),""""))))
)))"),"")</f>
        <v/>
      </c>
    </row>
    <row r="214" spans="1:22" ht="13.2" x14ac:dyDescent="0.25">
      <c r="A214" s="1">
        <f t="shared" ref="A214:A262" si="13">A213+1</f>
        <v>2</v>
      </c>
      <c r="B214" s="27" t="str">
        <v>H13g2</v>
      </c>
      <c r="C214" s="33" t="s">
        <v>151</v>
      </c>
      <c r="D214" s="34" t="s">
        <v>152</v>
      </c>
      <c r="E214" s="33" t="s">
        <v>153</v>
      </c>
      <c r="F214" s="34" t="s">
        <v>152</v>
      </c>
      <c r="G214" s="38">
        <v>96.54</v>
      </c>
      <c r="H214" s="36" t="s">
        <v>43</v>
      </c>
      <c r="I214" s="36" t="s">
        <v>43</v>
      </c>
      <c r="J214" s="4"/>
      <c r="K214" s="37" t="e">
        <v>#REF!</v>
      </c>
      <c r="L214" s="5" t="s">
        <v>152</v>
      </c>
      <c r="M214" s="5" t="e">
        <v>#REF!</v>
      </c>
      <c r="N214" s="5" t="e">
        <v>#REF!</v>
      </c>
      <c r="O214" s="5" t="e">
        <v>#REF!</v>
      </c>
      <c r="P214" s="37" t="str">
        <f ca="1">IFERROR(__xludf.DUMMYFUNCTION("""COMPUTED_VALUE"""),"")</f>
        <v/>
      </c>
      <c r="Q214" s="37" t="e">
        <v>#REF!</v>
      </c>
      <c r="R214" s="5" t="s">
        <v>152</v>
      </c>
      <c r="S214" s="5" t="e">
        <v>#REF!</v>
      </c>
      <c r="T214" s="5" t="e">
        <v>#REF!</v>
      </c>
      <c r="U214" s="5" t="e">
        <v>#REF!</v>
      </c>
      <c r="V214" s="5" t="str">
        <f ca="1">IFERROR(__xludf.DUMMYFUNCTION("""COMPUTED_VALUE"""),"")</f>
        <v/>
      </c>
    </row>
    <row r="215" spans="1:22" ht="13.2" x14ac:dyDescent="0.25">
      <c r="A215" s="1">
        <f t="shared" si="13"/>
        <v>3</v>
      </c>
      <c r="B215" s="27" t="str">
        <v>H13g3</v>
      </c>
      <c r="C215" s="39" t="s">
        <v>154</v>
      </c>
      <c r="D215" s="40" t="s">
        <v>126</v>
      </c>
      <c r="E215" s="41" t="s">
        <v>155</v>
      </c>
      <c r="F215" s="40" t="s">
        <v>126</v>
      </c>
      <c r="G215" s="42">
        <v>56.37</v>
      </c>
      <c r="H215" s="36" t="s">
        <v>43</v>
      </c>
      <c r="I215" s="36" t="s">
        <v>156</v>
      </c>
      <c r="J215" s="4"/>
      <c r="K215" s="37" t="e">
        <v>#REF!</v>
      </c>
      <c r="L215" s="5" t="s">
        <v>126</v>
      </c>
      <c r="M215" s="5" t="e">
        <v>#REF!</v>
      </c>
      <c r="N215" s="5" t="e">
        <v>#REF!</v>
      </c>
      <c r="O215" s="5" t="e">
        <v>#REF!</v>
      </c>
      <c r="P215" s="37" t="str">
        <f ca="1">IFERROR(__xludf.DUMMYFUNCTION("""COMPUTED_VALUE"""),"")</f>
        <v/>
      </c>
      <c r="Q215" s="37" t="e">
        <v>#REF!</v>
      </c>
      <c r="R215" s="5" t="s">
        <v>126</v>
      </c>
      <c r="S215" s="5" t="e">
        <v>#REF!</v>
      </c>
      <c r="T215" s="5" t="e">
        <v>#REF!</v>
      </c>
      <c r="U215" s="5" t="e">
        <v>#REF!</v>
      </c>
      <c r="V215" s="5" t="str">
        <f ca="1">IFERROR(__xludf.DUMMYFUNCTION("""COMPUTED_VALUE"""),"Age-12")</f>
        <v>Age-12</v>
      </c>
    </row>
    <row r="216" spans="1:22" ht="13.2" x14ac:dyDescent="0.25">
      <c r="A216" s="1">
        <f t="shared" si="13"/>
        <v>4</v>
      </c>
      <c r="B216" s="27" t="str">
        <v>H13g4</v>
      </c>
      <c r="C216" s="39" t="s">
        <v>157</v>
      </c>
      <c r="D216" s="40" t="s">
        <v>78</v>
      </c>
      <c r="E216" s="41" t="s">
        <v>158</v>
      </c>
      <c r="F216" s="40" t="s">
        <v>78</v>
      </c>
      <c r="G216" s="42">
        <v>87.54</v>
      </c>
      <c r="H216" s="36" t="s">
        <v>43</v>
      </c>
      <c r="I216" s="36" t="s">
        <v>43</v>
      </c>
      <c r="J216" s="4"/>
      <c r="K216" s="37" t="e">
        <v>#REF!</v>
      </c>
      <c r="L216" s="5" t="s">
        <v>78</v>
      </c>
      <c r="M216" s="5" t="e">
        <v>#REF!</v>
      </c>
      <c r="N216" s="5" t="e">
        <v>#REF!</v>
      </c>
      <c r="O216" s="5" t="e">
        <v>#REF!</v>
      </c>
      <c r="P216" s="37" t="str">
        <f ca="1">IFERROR(__xludf.DUMMYFUNCTION("""COMPUTED_VALUE"""),"")</f>
        <v/>
      </c>
      <c r="Q216" s="37" t="e">
        <v>#REF!</v>
      </c>
      <c r="R216" s="5" t="s">
        <v>78</v>
      </c>
      <c r="S216" s="5" t="e">
        <v>#REF!</v>
      </c>
      <c r="T216" s="5" t="e">
        <v>#REF!</v>
      </c>
      <c r="U216" s="5" t="e">
        <v>#REF!</v>
      </c>
      <c r="V216" s="5" t="str">
        <f ca="1">IFERROR(__xludf.DUMMYFUNCTION("""COMPUTED_VALUE"""),"")</f>
        <v/>
      </c>
    </row>
    <row r="217" spans="1:22" ht="13.2" x14ac:dyDescent="0.25">
      <c r="A217" s="1">
        <f t="shared" si="13"/>
        <v>5</v>
      </c>
      <c r="B217" s="27" t="str">
        <v>H13g5</v>
      </c>
      <c r="C217" s="39" t="s">
        <v>159</v>
      </c>
      <c r="D217" s="40" t="s">
        <v>99</v>
      </c>
      <c r="E217" s="41" t="s">
        <v>160</v>
      </c>
      <c r="F217" s="40" t="s">
        <v>76</v>
      </c>
      <c r="G217" s="42">
        <v>95.1</v>
      </c>
      <c r="H217" s="36" t="s">
        <v>43</v>
      </c>
      <c r="I217" s="36" t="s">
        <v>43</v>
      </c>
      <c r="J217" s="4"/>
      <c r="K217" s="37" t="e">
        <v>#REF!</v>
      </c>
      <c r="L217" s="5" t="s">
        <v>99</v>
      </c>
      <c r="M217" s="5" t="e">
        <v>#REF!</v>
      </c>
      <c r="N217" s="5" t="e">
        <v>#REF!</v>
      </c>
      <c r="O217" s="5" t="e">
        <v>#REF!</v>
      </c>
      <c r="P217" s="37" t="str">
        <f ca="1">IFERROR(__xludf.DUMMYFUNCTION("""COMPUTED_VALUE"""),"")</f>
        <v/>
      </c>
      <c r="Q217" s="37" t="e">
        <v>#REF!</v>
      </c>
      <c r="R217" s="5" t="s">
        <v>76</v>
      </c>
      <c r="S217" s="5" t="e">
        <v>#REF!</v>
      </c>
      <c r="T217" s="5" t="e">
        <v>#REF!</v>
      </c>
      <c r="U217" s="5" t="e">
        <v>#REF!</v>
      </c>
      <c r="V217" s="5" t="str">
        <f ca="1">IFERROR(__xludf.DUMMYFUNCTION("""COMPUTED_VALUE"""),"")</f>
        <v/>
      </c>
    </row>
    <row r="218" spans="1:22" ht="13.2" x14ac:dyDescent="0.25">
      <c r="A218" s="1">
        <f t="shared" si="13"/>
        <v>6</v>
      </c>
      <c r="B218" s="27" t="str">
        <v>H13g6</v>
      </c>
      <c r="C218" s="39" t="s">
        <v>161</v>
      </c>
      <c r="D218" s="40" t="s">
        <v>48</v>
      </c>
      <c r="E218" s="41" t="s">
        <v>162</v>
      </c>
      <c r="F218" s="40" t="s">
        <v>48</v>
      </c>
      <c r="G218" s="42">
        <v>68.22</v>
      </c>
      <c r="H218" s="36" t="s">
        <v>43</v>
      </c>
      <c r="I218" s="36" t="s">
        <v>43</v>
      </c>
      <c r="J218" s="4"/>
      <c r="K218" s="37" t="e">
        <v>#REF!</v>
      </c>
      <c r="L218" s="5" t="s">
        <v>48</v>
      </c>
      <c r="M218" s="5" t="e">
        <v>#REF!</v>
      </c>
      <c r="N218" s="5" t="e">
        <v>#REF!</v>
      </c>
      <c r="O218" s="5" t="e">
        <v>#REF!</v>
      </c>
      <c r="P218" s="37" t="str">
        <f ca="1">IFERROR(__xludf.DUMMYFUNCTION("""COMPUTED_VALUE"""),"")</f>
        <v/>
      </c>
      <c r="Q218" s="37" t="e">
        <v>#REF!</v>
      </c>
      <c r="R218" s="5" t="s">
        <v>48</v>
      </c>
      <c r="S218" s="5" t="e">
        <v>#REF!</v>
      </c>
      <c r="T218" s="5" t="e">
        <v>#REF!</v>
      </c>
      <c r="U218" s="5" t="e">
        <v>#REF!</v>
      </c>
      <c r="V218" s="5" t="str">
        <f ca="1">IFERROR(__xludf.DUMMYFUNCTION("""COMPUTED_VALUE"""),"")</f>
        <v/>
      </c>
    </row>
    <row r="219" spans="1:22" ht="13.2" x14ac:dyDescent="0.25">
      <c r="A219" s="1">
        <f t="shared" si="13"/>
        <v>7</v>
      </c>
      <c r="B219" s="27" t="str">
        <v>H13g7</v>
      </c>
      <c r="C219" s="33" t="s">
        <v>163</v>
      </c>
      <c r="D219" s="34" t="s">
        <v>53</v>
      </c>
      <c r="E219" s="33" t="s">
        <v>164</v>
      </c>
      <c r="F219" s="34" t="s">
        <v>53</v>
      </c>
      <c r="G219" s="38">
        <v>100.77</v>
      </c>
      <c r="H219" s="36" t="s">
        <v>43</v>
      </c>
      <c r="I219" s="36" t="s">
        <v>43</v>
      </c>
      <c r="J219" s="4"/>
      <c r="K219" s="37" t="e">
        <v>#REF!</v>
      </c>
      <c r="L219" s="5" t="s">
        <v>53</v>
      </c>
      <c r="M219" s="5" t="e">
        <v>#REF!</v>
      </c>
      <c r="N219" s="5" t="e">
        <v>#REF!</v>
      </c>
      <c r="O219" s="5" t="e">
        <v>#REF!</v>
      </c>
      <c r="P219" s="37" t="str">
        <f ca="1">IFERROR(__xludf.DUMMYFUNCTION("""COMPUTED_VALUE"""),"")</f>
        <v/>
      </c>
      <c r="Q219" s="37" t="e">
        <v>#REF!</v>
      </c>
      <c r="R219" s="5" t="s">
        <v>53</v>
      </c>
      <c r="S219" s="5" t="e">
        <v>#REF!</v>
      </c>
      <c r="T219" s="5" t="e">
        <v>#REF!</v>
      </c>
      <c r="U219" s="5" t="e">
        <v>#REF!</v>
      </c>
      <c r="V219" s="5" t="str">
        <f ca="1">IFERROR(__xludf.DUMMYFUNCTION("""COMPUTED_VALUE"""),"")</f>
        <v/>
      </c>
    </row>
    <row r="220" spans="1:22" ht="13.2" x14ac:dyDescent="0.25">
      <c r="A220" s="1">
        <f t="shared" si="13"/>
        <v>8</v>
      </c>
      <c r="B220" s="27" t="str">
        <v>H13g8</v>
      </c>
      <c r="C220" s="33" t="s">
        <v>165</v>
      </c>
      <c r="D220" s="34" t="s">
        <v>53</v>
      </c>
      <c r="E220" s="33" t="s">
        <v>166</v>
      </c>
      <c r="F220" s="34" t="s">
        <v>53</v>
      </c>
      <c r="G220" s="38">
        <v>65.760000000000005</v>
      </c>
      <c r="H220" s="36" t="s">
        <v>43</v>
      </c>
      <c r="I220" s="36" t="s">
        <v>156</v>
      </c>
      <c r="J220" s="4"/>
      <c r="K220" s="37" t="e">
        <v>#REF!</v>
      </c>
      <c r="L220" s="5" t="s">
        <v>53</v>
      </c>
      <c r="M220" s="5" t="e">
        <v>#REF!</v>
      </c>
      <c r="N220" s="5" t="e">
        <v>#REF!</v>
      </c>
      <c r="O220" s="5" t="e">
        <v>#REF!</v>
      </c>
      <c r="P220" s="37" t="str">
        <f ca="1">IFERROR(__xludf.DUMMYFUNCTION("""COMPUTED_VALUE"""),"")</f>
        <v/>
      </c>
      <c r="Q220" s="37" t="e">
        <v>#REF!</v>
      </c>
      <c r="R220" s="5" t="s">
        <v>53</v>
      </c>
      <c r="S220" s="5" t="e">
        <v>#REF!</v>
      </c>
      <c r="T220" s="5" t="e">
        <v>#REF!</v>
      </c>
      <c r="U220" s="5" t="e">
        <v>#REF!</v>
      </c>
      <c r="V220" s="5" t="str">
        <f ca="1">IFERROR(__xludf.DUMMYFUNCTION("""COMPUTED_VALUE"""),"Age-12")</f>
        <v>Age-12</v>
      </c>
    </row>
    <row r="221" spans="1:22" ht="13.2" x14ac:dyDescent="0.25">
      <c r="A221" s="1">
        <f t="shared" si="13"/>
        <v>9</v>
      </c>
      <c r="B221" s="27" t="str">
        <v>H13g9</v>
      </c>
      <c r="C221" s="39" t="s">
        <v>167</v>
      </c>
      <c r="D221" s="40" t="s">
        <v>92</v>
      </c>
      <c r="E221" s="41" t="s">
        <v>168</v>
      </c>
      <c r="F221" s="40" t="s">
        <v>92</v>
      </c>
      <c r="G221" s="42">
        <v>46.26</v>
      </c>
      <c r="H221" s="36" t="s">
        <v>43</v>
      </c>
      <c r="I221" s="36" t="s">
        <v>43</v>
      </c>
      <c r="J221" s="4"/>
      <c r="K221" s="37" t="e">
        <v>#REF!</v>
      </c>
      <c r="L221" s="5" t="s">
        <v>92</v>
      </c>
      <c r="M221" s="5" t="e">
        <v>#REF!</v>
      </c>
      <c r="N221" s="5" t="e">
        <v>#REF!</v>
      </c>
      <c r="O221" s="5" t="e">
        <v>#REF!</v>
      </c>
      <c r="P221" s="37" t="str">
        <f ca="1">IFERROR(__xludf.DUMMYFUNCTION("""COMPUTED_VALUE"""),"")</f>
        <v/>
      </c>
      <c r="Q221" s="37" t="e">
        <v>#REF!</v>
      </c>
      <c r="R221" s="5" t="s">
        <v>92</v>
      </c>
      <c r="S221" s="5" t="e">
        <v>#REF!</v>
      </c>
      <c r="T221" s="5" t="e">
        <v>#REF!</v>
      </c>
      <c r="U221" s="5" t="e">
        <v>#REF!</v>
      </c>
      <c r="V221" s="5" t="str">
        <f ca="1">IFERROR(__xludf.DUMMYFUNCTION("""COMPUTED_VALUE"""),"")</f>
        <v/>
      </c>
    </row>
    <row r="222" spans="1:22" ht="13.2" x14ac:dyDescent="0.25">
      <c r="A222" s="1">
        <f t="shared" si="13"/>
        <v>10</v>
      </c>
      <c r="B222" s="27" t="str">
        <v>H13g10</v>
      </c>
      <c r="C222" s="39" t="s">
        <v>169</v>
      </c>
      <c r="D222" s="40" t="s">
        <v>56</v>
      </c>
      <c r="E222" s="41" t="s">
        <v>170</v>
      </c>
      <c r="F222" s="40" t="s">
        <v>56</v>
      </c>
      <c r="G222" s="42">
        <v>96.75</v>
      </c>
      <c r="H222" s="36" t="s">
        <v>43</v>
      </c>
      <c r="I222" s="36" t="s">
        <v>43</v>
      </c>
      <c r="J222" s="4"/>
      <c r="K222" s="37" t="e">
        <v>#REF!</v>
      </c>
      <c r="L222" s="5" t="s">
        <v>56</v>
      </c>
      <c r="M222" s="5" t="e">
        <v>#REF!</v>
      </c>
      <c r="N222" s="5" t="e">
        <v>#REF!</v>
      </c>
      <c r="O222" s="5" t="e">
        <v>#REF!</v>
      </c>
      <c r="P222" s="37" t="str">
        <f ca="1">IFERROR(__xludf.DUMMYFUNCTION("""COMPUTED_VALUE"""),"")</f>
        <v/>
      </c>
      <c r="Q222" s="37" t="e">
        <v>#REF!</v>
      </c>
      <c r="R222" s="5" t="s">
        <v>56</v>
      </c>
      <c r="S222" s="5" t="e">
        <v>#REF!</v>
      </c>
      <c r="T222" s="5" t="e">
        <v>#REF!</v>
      </c>
      <c r="U222" s="5" t="e">
        <v>#REF!</v>
      </c>
      <c r="V222" s="5" t="str">
        <f ca="1">IFERROR(__xludf.DUMMYFUNCTION("""COMPUTED_VALUE"""),"")</f>
        <v/>
      </c>
    </row>
    <row r="223" spans="1:22" ht="13.2" x14ac:dyDescent="0.25">
      <c r="A223" s="1">
        <f t="shared" si="13"/>
        <v>11</v>
      </c>
      <c r="B223" s="27" t="str">
        <v>H13g11</v>
      </c>
      <c r="C223" s="39" t="s">
        <v>171</v>
      </c>
      <c r="D223" s="40" t="s">
        <v>92</v>
      </c>
      <c r="E223" s="41" t="s">
        <v>172</v>
      </c>
      <c r="F223" s="40" t="s">
        <v>92</v>
      </c>
      <c r="G223" s="42">
        <v>105.99</v>
      </c>
      <c r="H223" s="36" t="s">
        <v>43</v>
      </c>
      <c r="I223" s="36" t="s">
        <v>43</v>
      </c>
      <c r="J223" s="4"/>
      <c r="K223" s="37" t="e">
        <v>#REF!</v>
      </c>
      <c r="L223" s="5" t="s">
        <v>92</v>
      </c>
      <c r="M223" s="5" t="e">
        <v>#REF!</v>
      </c>
      <c r="N223" s="5" t="e">
        <v>#REF!</v>
      </c>
      <c r="O223" s="5" t="e">
        <v>#REF!</v>
      </c>
      <c r="P223" s="37" t="str">
        <f ca="1">IFERROR(__xludf.DUMMYFUNCTION("""COMPUTED_VALUE"""),"")</f>
        <v/>
      </c>
      <c r="Q223" s="37" t="e">
        <v>#REF!</v>
      </c>
      <c r="R223" s="5" t="s">
        <v>92</v>
      </c>
      <c r="S223" s="5" t="e">
        <v>#REF!</v>
      </c>
      <c r="T223" s="5" t="e">
        <v>#REF!</v>
      </c>
      <c r="U223" s="5" t="e">
        <v>#REF!</v>
      </c>
      <c r="V223" s="5" t="str">
        <f ca="1">IFERROR(__xludf.DUMMYFUNCTION("""COMPUTED_VALUE"""),"")</f>
        <v/>
      </c>
    </row>
    <row r="224" spans="1:22" ht="13.2" x14ac:dyDescent="0.25">
      <c r="A224" s="1">
        <f t="shared" si="13"/>
        <v>12</v>
      </c>
      <c r="B224" s="27" t="str">
        <v>H13g12</v>
      </c>
      <c r="C224" s="39" t="s">
        <v>173</v>
      </c>
      <c r="D224" s="40" t="s">
        <v>92</v>
      </c>
      <c r="E224" s="41" t="s">
        <v>174</v>
      </c>
      <c r="F224" s="40" t="s">
        <v>92</v>
      </c>
      <c r="G224" s="42">
        <v>80.7</v>
      </c>
      <c r="H224" s="36" t="s">
        <v>43</v>
      </c>
      <c r="I224" s="36" t="s">
        <v>43</v>
      </c>
      <c r="J224" s="4"/>
      <c r="K224" s="37" t="e">
        <v>#REF!</v>
      </c>
      <c r="L224" s="5" t="s">
        <v>92</v>
      </c>
      <c r="M224" s="5" t="e">
        <v>#REF!</v>
      </c>
      <c r="N224" s="5" t="e">
        <v>#REF!</v>
      </c>
      <c r="O224" s="5" t="e">
        <v>#REF!</v>
      </c>
      <c r="P224" s="37" t="str">
        <f ca="1">IFERROR(__xludf.DUMMYFUNCTION("""COMPUTED_VALUE"""),"")</f>
        <v/>
      </c>
      <c r="Q224" s="37" t="e">
        <v>#REF!</v>
      </c>
      <c r="R224" s="5" t="s">
        <v>92</v>
      </c>
      <c r="S224" s="5" t="e">
        <v>#REF!</v>
      </c>
      <c r="T224" s="5" t="e">
        <v>#REF!</v>
      </c>
      <c r="U224" s="5" t="e">
        <v>#REF!</v>
      </c>
      <c r="V224" s="5" t="str">
        <f ca="1">IFERROR(__xludf.DUMMYFUNCTION("""COMPUTED_VALUE"""),"")</f>
        <v/>
      </c>
    </row>
    <row r="225" spans="1:22" ht="13.2" x14ac:dyDescent="0.25">
      <c r="A225" s="1">
        <f t="shared" si="13"/>
        <v>13</v>
      </c>
      <c r="B225" s="27" t="str">
        <v>H13g13</v>
      </c>
      <c r="C225" s="39" t="s">
        <v>175</v>
      </c>
      <c r="D225" s="40" t="s">
        <v>83</v>
      </c>
      <c r="E225" s="41" t="s">
        <v>176</v>
      </c>
      <c r="F225" s="40" t="s">
        <v>83</v>
      </c>
      <c r="G225" s="42">
        <v>78.33</v>
      </c>
      <c r="H225" s="36" t="s">
        <v>43</v>
      </c>
      <c r="I225" s="36" t="s">
        <v>43</v>
      </c>
      <c r="J225" s="4"/>
      <c r="K225" s="37" t="e">
        <v>#REF!</v>
      </c>
      <c r="L225" s="5" t="s">
        <v>83</v>
      </c>
      <c r="M225" s="5" t="e">
        <v>#REF!</v>
      </c>
      <c r="N225" s="5" t="e">
        <v>#REF!</v>
      </c>
      <c r="O225" s="5" t="e">
        <v>#REF!</v>
      </c>
      <c r="P225" s="37" t="str">
        <f ca="1">IFERROR(__xludf.DUMMYFUNCTION("""COMPUTED_VALUE"""),"")</f>
        <v/>
      </c>
      <c r="Q225" s="37" t="e">
        <v>#REF!</v>
      </c>
      <c r="R225" s="5" t="s">
        <v>83</v>
      </c>
      <c r="S225" s="5" t="e">
        <v>#REF!</v>
      </c>
      <c r="T225" s="5" t="e">
        <v>#REF!</v>
      </c>
      <c r="U225" s="5" t="e">
        <v>#REF!</v>
      </c>
      <c r="V225" s="5" t="str">
        <f ca="1">IFERROR(__xludf.DUMMYFUNCTION("""COMPUTED_VALUE"""),"")</f>
        <v/>
      </c>
    </row>
    <row r="226" spans="1:22" ht="13.2" x14ac:dyDescent="0.25">
      <c r="A226" s="1">
        <f t="shared" si="13"/>
        <v>14</v>
      </c>
      <c r="B226" s="27" t="str">
        <v>H13g14</v>
      </c>
      <c r="C226" s="39" t="s">
        <v>177</v>
      </c>
      <c r="D226" s="40" t="s">
        <v>83</v>
      </c>
      <c r="E226" s="41" t="s">
        <v>178</v>
      </c>
      <c r="F226" s="40" t="s">
        <v>83</v>
      </c>
      <c r="G226" s="42">
        <v>82.29</v>
      </c>
      <c r="H226" s="36" t="s">
        <v>43</v>
      </c>
      <c r="I226" s="36" t="s">
        <v>43</v>
      </c>
      <c r="J226" s="4"/>
      <c r="K226" s="37" t="e">
        <v>#REF!</v>
      </c>
      <c r="L226" s="5" t="s">
        <v>83</v>
      </c>
      <c r="M226" s="5" t="e">
        <v>#REF!</v>
      </c>
      <c r="N226" s="5" t="e">
        <v>#REF!</v>
      </c>
      <c r="O226" s="5" t="e">
        <v>#REF!</v>
      </c>
      <c r="P226" s="37" t="str">
        <f ca="1">IFERROR(__xludf.DUMMYFUNCTION("""COMPUTED_VALUE"""),"")</f>
        <v/>
      </c>
      <c r="Q226" s="37" t="e">
        <v>#REF!</v>
      </c>
      <c r="R226" s="5" t="s">
        <v>83</v>
      </c>
      <c r="S226" s="5" t="e">
        <v>#REF!</v>
      </c>
      <c r="T226" s="5" t="e">
        <v>#REF!</v>
      </c>
      <c r="U226" s="5" t="e">
        <v>#REF!</v>
      </c>
      <c r="V226" s="5" t="str">
        <f ca="1">IFERROR(__xludf.DUMMYFUNCTION("""COMPUTED_VALUE"""),"")</f>
        <v/>
      </c>
    </row>
    <row r="227" spans="1:22" ht="13.2" x14ac:dyDescent="0.25">
      <c r="A227" s="1">
        <f t="shared" si="13"/>
        <v>15</v>
      </c>
      <c r="B227" s="27" t="str">
        <v>H13g15</v>
      </c>
      <c r="C227" s="39" t="s">
        <v>179</v>
      </c>
      <c r="D227" s="40" t="s">
        <v>76</v>
      </c>
      <c r="E227" s="41" t="s">
        <v>180</v>
      </c>
      <c r="F227" s="40" t="s">
        <v>76</v>
      </c>
      <c r="G227" s="42">
        <v>71.64</v>
      </c>
      <c r="H227" s="36" t="s">
        <v>43</v>
      </c>
      <c r="I227" s="36" t="s">
        <v>43</v>
      </c>
      <c r="J227" s="4"/>
      <c r="K227" s="37" t="e">
        <v>#REF!</v>
      </c>
      <c r="L227" s="5" t="s">
        <v>76</v>
      </c>
      <c r="M227" s="5" t="e">
        <v>#REF!</v>
      </c>
      <c r="N227" s="5" t="e">
        <v>#REF!</v>
      </c>
      <c r="O227" s="5" t="e">
        <v>#REF!</v>
      </c>
      <c r="P227" s="37" t="str">
        <f ca="1">IFERROR(__xludf.DUMMYFUNCTION("""COMPUTED_VALUE"""),"")</f>
        <v/>
      </c>
      <c r="Q227" s="37" t="e">
        <v>#REF!</v>
      </c>
      <c r="R227" s="5" t="s">
        <v>76</v>
      </c>
      <c r="S227" s="5" t="e">
        <v>#REF!</v>
      </c>
      <c r="T227" s="5" t="e">
        <v>#REF!</v>
      </c>
      <c r="U227" s="5" t="e">
        <v>#REF!</v>
      </c>
      <c r="V227" s="5" t="str">
        <f ca="1">IFERROR(__xludf.DUMMYFUNCTION("""COMPUTED_VALUE"""),"")</f>
        <v/>
      </c>
    </row>
    <row r="228" spans="1:22" ht="13.2" x14ac:dyDescent="0.25">
      <c r="A228" s="1">
        <f t="shared" si="13"/>
        <v>16</v>
      </c>
      <c r="B228" s="27" t="str">
        <v>H13g16</v>
      </c>
      <c r="C228" s="39"/>
      <c r="D228" s="40"/>
      <c r="E228" s="41"/>
      <c r="F228" s="40"/>
      <c r="G228" s="42"/>
      <c r="H228" s="36" t="s">
        <v>43</v>
      </c>
      <c r="I228" s="36" t="s">
        <v>43</v>
      </c>
      <c r="J228" s="4"/>
      <c r="K228" s="37" t="str">
        <v/>
      </c>
      <c r="L228" s="5" t="s">
        <v>43</v>
      </c>
      <c r="M228" s="5" t="str">
        <v/>
      </c>
      <c r="N228" s="5" t="str">
        <v/>
      </c>
      <c r="O228" s="5" t="str">
        <v/>
      </c>
      <c r="P228" s="37" t="str">
        <f ca="1">IFERROR(__xludf.DUMMYFUNCTION("""COMPUTED_VALUE"""),"")</f>
        <v/>
      </c>
      <c r="Q228" s="37" t="str">
        <v/>
      </c>
      <c r="R228" s="5" t="s">
        <v>43</v>
      </c>
      <c r="S228" s="5" t="str">
        <v/>
      </c>
      <c r="T228" s="5" t="str">
        <v/>
      </c>
      <c r="U228" s="5" t="str">
        <v/>
      </c>
      <c r="V228" s="5" t="str">
        <f ca="1">IFERROR(__xludf.DUMMYFUNCTION("""COMPUTED_VALUE"""),"")</f>
        <v/>
      </c>
    </row>
    <row r="229" spans="1:22" ht="13.2" x14ac:dyDescent="0.25">
      <c r="A229" s="1">
        <f t="shared" si="13"/>
        <v>17</v>
      </c>
      <c r="B229" s="27" t="str">
        <v>H13g17</v>
      </c>
      <c r="C229" s="39"/>
      <c r="D229" s="40"/>
      <c r="E229" s="41"/>
      <c r="F229" s="40"/>
      <c r="G229" s="42"/>
      <c r="H229" s="36" t="s">
        <v>43</v>
      </c>
      <c r="I229" s="36" t="s">
        <v>43</v>
      </c>
      <c r="J229" s="4"/>
      <c r="K229" s="37" t="str">
        <v/>
      </c>
      <c r="L229" s="5" t="s">
        <v>43</v>
      </c>
      <c r="M229" s="5" t="str">
        <v/>
      </c>
      <c r="N229" s="5" t="str">
        <v/>
      </c>
      <c r="O229" s="5" t="str">
        <v/>
      </c>
      <c r="P229" s="37" t="str">
        <f ca="1">IFERROR(__xludf.DUMMYFUNCTION("""COMPUTED_VALUE"""),"")</f>
        <v/>
      </c>
      <c r="Q229" s="37" t="str">
        <v/>
      </c>
      <c r="R229" s="5" t="s">
        <v>43</v>
      </c>
      <c r="S229" s="5" t="str">
        <v/>
      </c>
      <c r="T229" s="5" t="str">
        <v/>
      </c>
      <c r="U229" s="5" t="str">
        <v/>
      </c>
      <c r="V229" s="5" t="str">
        <f ca="1">IFERROR(__xludf.DUMMYFUNCTION("""COMPUTED_VALUE"""),"")</f>
        <v/>
      </c>
    </row>
    <row r="230" spans="1:22" ht="13.2" x14ac:dyDescent="0.25">
      <c r="A230" s="1">
        <f t="shared" si="13"/>
        <v>18</v>
      </c>
      <c r="B230" s="27" t="str">
        <v>H13g18</v>
      </c>
      <c r="C230" s="33"/>
      <c r="D230" s="34"/>
      <c r="E230" s="33"/>
      <c r="F230" s="34"/>
      <c r="G230" s="38"/>
      <c r="H230" s="36" t="s">
        <v>43</v>
      </c>
      <c r="I230" s="36" t="s">
        <v>43</v>
      </c>
      <c r="J230" s="4"/>
      <c r="K230" s="37" t="str">
        <v/>
      </c>
      <c r="L230" s="5" t="s">
        <v>43</v>
      </c>
      <c r="M230" s="5" t="str">
        <v/>
      </c>
      <c r="N230" s="5" t="str">
        <v/>
      </c>
      <c r="O230" s="5" t="str">
        <v/>
      </c>
      <c r="P230" s="37" t="str">
        <f ca="1">IFERROR(__xludf.DUMMYFUNCTION("""COMPUTED_VALUE"""),"")</f>
        <v/>
      </c>
      <c r="Q230" s="37" t="str">
        <v/>
      </c>
      <c r="R230" s="5" t="s">
        <v>43</v>
      </c>
      <c r="S230" s="5" t="str">
        <v/>
      </c>
      <c r="T230" s="5" t="str">
        <v/>
      </c>
      <c r="U230" s="5" t="str">
        <v/>
      </c>
      <c r="V230" s="5" t="str">
        <f ca="1">IFERROR(__xludf.DUMMYFUNCTION("""COMPUTED_VALUE"""),"")</f>
        <v/>
      </c>
    </row>
    <row r="231" spans="1:22" ht="13.2" x14ac:dyDescent="0.25">
      <c r="A231" s="1">
        <f t="shared" si="13"/>
        <v>19</v>
      </c>
      <c r="B231" s="27" t="str">
        <v>H13g19</v>
      </c>
      <c r="C231" s="33"/>
      <c r="D231" s="34"/>
      <c r="E231" s="33"/>
      <c r="F231" s="34"/>
      <c r="G231" s="38"/>
      <c r="H231" s="36" t="s">
        <v>43</v>
      </c>
      <c r="I231" s="36" t="s">
        <v>43</v>
      </c>
      <c r="J231" s="4"/>
      <c r="K231" s="37" t="str">
        <v/>
      </c>
      <c r="L231" s="5" t="s">
        <v>43</v>
      </c>
      <c r="M231" s="5" t="str">
        <v/>
      </c>
      <c r="N231" s="5" t="str">
        <v/>
      </c>
      <c r="O231" s="5" t="str">
        <v/>
      </c>
      <c r="P231" s="37" t="str">
        <f ca="1">IFERROR(__xludf.DUMMYFUNCTION("""COMPUTED_VALUE"""),"")</f>
        <v/>
      </c>
      <c r="Q231" s="37" t="str">
        <v/>
      </c>
      <c r="R231" s="5" t="s">
        <v>43</v>
      </c>
      <c r="S231" s="5" t="str">
        <v/>
      </c>
      <c r="T231" s="5" t="str">
        <v/>
      </c>
      <c r="U231" s="5" t="str">
        <v/>
      </c>
      <c r="V231" s="5" t="str">
        <f ca="1">IFERROR(__xludf.DUMMYFUNCTION("""COMPUTED_VALUE"""),"")</f>
        <v/>
      </c>
    </row>
    <row r="232" spans="1:22" ht="13.2" x14ac:dyDescent="0.25">
      <c r="A232" s="1">
        <f t="shared" si="13"/>
        <v>20</v>
      </c>
      <c r="B232" s="27" t="str">
        <v>H13g20</v>
      </c>
      <c r="C232" s="33"/>
      <c r="D232" s="34"/>
      <c r="E232" s="33"/>
      <c r="F232" s="34"/>
      <c r="G232" s="38"/>
      <c r="H232" s="36" t="s">
        <v>43</v>
      </c>
      <c r="I232" s="36" t="s">
        <v>43</v>
      </c>
      <c r="J232" s="4"/>
      <c r="K232" s="37" t="str">
        <v/>
      </c>
      <c r="L232" s="5" t="s">
        <v>43</v>
      </c>
      <c r="M232" s="5" t="str">
        <v/>
      </c>
      <c r="N232" s="5" t="str">
        <v/>
      </c>
      <c r="O232" s="5" t="str">
        <v/>
      </c>
      <c r="P232" s="37" t="str">
        <f ca="1">IFERROR(__xludf.DUMMYFUNCTION("""COMPUTED_VALUE"""),"")</f>
        <v/>
      </c>
      <c r="Q232" s="37" t="str">
        <v/>
      </c>
      <c r="R232" s="5" t="s">
        <v>43</v>
      </c>
      <c r="S232" s="5" t="str">
        <v/>
      </c>
      <c r="T232" s="5" t="str">
        <v/>
      </c>
      <c r="U232" s="5" t="str">
        <v/>
      </c>
      <c r="V232" s="5" t="str">
        <f ca="1">IFERROR(__xludf.DUMMYFUNCTION("""COMPUTED_VALUE"""),"")</f>
        <v/>
      </c>
    </row>
    <row r="233" spans="1:22" ht="13.2" x14ac:dyDescent="0.25">
      <c r="A233" s="1">
        <f t="shared" si="13"/>
        <v>21</v>
      </c>
      <c r="B233" s="27" t="str">
        <v>H13g21</v>
      </c>
      <c r="C233" s="33"/>
      <c r="D233" s="34"/>
      <c r="E233" s="33"/>
      <c r="F233" s="34"/>
      <c r="G233" s="38"/>
      <c r="H233" s="36" t="s">
        <v>43</v>
      </c>
      <c r="I233" s="36" t="s">
        <v>43</v>
      </c>
      <c r="J233" s="4"/>
      <c r="K233" s="37" t="str">
        <v/>
      </c>
      <c r="L233" s="5" t="s">
        <v>43</v>
      </c>
      <c r="M233" s="5" t="str">
        <v/>
      </c>
      <c r="N233" s="5" t="str">
        <v/>
      </c>
      <c r="O233" s="5" t="str">
        <v/>
      </c>
      <c r="P233" s="37" t="str">
        <f ca="1">IFERROR(__xludf.DUMMYFUNCTION("""COMPUTED_VALUE"""),"")</f>
        <v/>
      </c>
      <c r="Q233" s="37" t="str">
        <v/>
      </c>
      <c r="R233" s="5" t="s">
        <v>43</v>
      </c>
      <c r="S233" s="5" t="str">
        <v/>
      </c>
      <c r="T233" s="5" t="str">
        <v/>
      </c>
      <c r="U233" s="5" t="str">
        <v/>
      </c>
      <c r="V233" s="5" t="str">
        <f ca="1">IFERROR(__xludf.DUMMYFUNCTION("""COMPUTED_VALUE"""),"")</f>
        <v/>
      </c>
    </row>
    <row r="234" spans="1:22" ht="13.2" x14ac:dyDescent="0.25">
      <c r="A234" s="1">
        <f t="shared" si="13"/>
        <v>22</v>
      </c>
      <c r="B234" s="27" t="str">
        <v>H13g22</v>
      </c>
      <c r="C234" s="33"/>
      <c r="D234" s="34"/>
      <c r="E234" s="33"/>
      <c r="F234" s="34"/>
      <c r="G234" s="38"/>
      <c r="H234" s="36" t="s">
        <v>43</v>
      </c>
      <c r="I234" s="36" t="s">
        <v>43</v>
      </c>
      <c r="J234" s="4"/>
      <c r="K234" s="37" t="str">
        <v/>
      </c>
      <c r="L234" s="5" t="s">
        <v>43</v>
      </c>
      <c r="M234" s="5" t="str">
        <v/>
      </c>
      <c r="N234" s="5" t="str">
        <v/>
      </c>
      <c r="O234" s="5" t="str">
        <v/>
      </c>
      <c r="P234" s="37" t="str">
        <f ca="1">IFERROR(__xludf.DUMMYFUNCTION("""COMPUTED_VALUE"""),"")</f>
        <v/>
      </c>
      <c r="Q234" s="37" t="str">
        <v/>
      </c>
      <c r="R234" s="5" t="s">
        <v>43</v>
      </c>
      <c r="S234" s="5" t="str">
        <v/>
      </c>
      <c r="T234" s="5" t="str">
        <v/>
      </c>
      <c r="U234" s="5" t="str">
        <v/>
      </c>
      <c r="V234" s="5" t="str">
        <f ca="1">IFERROR(__xludf.DUMMYFUNCTION("""COMPUTED_VALUE"""),"")</f>
        <v/>
      </c>
    </row>
    <row r="235" spans="1:22" ht="13.2" x14ac:dyDescent="0.25">
      <c r="A235" s="1">
        <f t="shared" si="13"/>
        <v>23</v>
      </c>
      <c r="B235" s="27" t="str">
        <v>H13g23</v>
      </c>
      <c r="C235" s="33"/>
      <c r="D235" s="34"/>
      <c r="E235" s="33"/>
      <c r="F235" s="34"/>
      <c r="G235" s="38"/>
      <c r="H235" s="36" t="s">
        <v>43</v>
      </c>
      <c r="I235" s="36" t="s">
        <v>43</v>
      </c>
      <c r="J235" s="4"/>
      <c r="K235" s="37" t="str">
        <v/>
      </c>
      <c r="L235" s="5" t="s">
        <v>43</v>
      </c>
      <c r="M235" s="5" t="str">
        <v/>
      </c>
      <c r="N235" s="5" t="str">
        <v/>
      </c>
      <c r="O235" s="5" t="str">
        <v/>
      </c>
      <c r="P235" s="37" t="str">
        <f ca="1">IFERROR(__xludf.DUMMYFUNCTION("""COMPUTED_VALUE"""),"")</f>
        <v/>
      </c>
      <c r="Q235" s="37" t="str">
        <v/>
      </c>
      <c r="R235" s="5" t="s">
        <v>43</v>
      </c>
      <c r="S235" s="5" t="str">
        <v/>
      </c>
      <c r="T235" s="5" t="str">
        <v/>
      </c>
      <c r="U235" s="5" t="str">
        <v/>
      </c>
      <c r="V235" s="5" t="str">
        <f ca="1">IFERROR(__xludf.DUMMYFUNCTION("""COMPUTED_VALUE"""),"")</f>
        <v/>
      </c>
    </row>
    <row r="236" spans="1:22" ht="13.2" x14ac:dyDescent="0.25">
      <c r="A236" s="1">
        <f t="shared" si="13"/>
        <v>24</v>
      </c>
      <c r="B236" s="27" t="str">
        <v>H13g24</v>
      </c>
      <c r="C236" s="33"/>
      <c r="D236" s="34"/>
      <c r="E236" s="33"/>
      <c r="F236" s="34"/>
      <c r="G236" s="38"/>
      <c r="H236" s="36" t="s">
        <v>43</v>
      </c>
      <c r="I236" s="36" t="s">
        <v>43</v>
      </c>
      <c r="J236" s="4"/>
      <c r="K236" s="37" t="str">
        <v/>
      </c>
      <c r="L236" s="5" t="s">
        <v>43</v>
      </c>
      <c r="M236" s="5" t="str">
        <v/>
      </c>
      <c r="N236" s="5" t="str">
        <v/>
      </c>
      <c r="O236" s="5" t="str">
        <v/>
      </c>
      <c r="P236" s="37" t="str">
        <f ca="1">IFERROR(__xludf.DUMMYFUNCTION("""COMPUTED_VALUE"""),"")</f>
        <v/>
      </c>
      <c r="Q236" s="37" t="str">
        <v/>
      </c>
      <c r="R236" s="5" t="s">
        <v>43</v>
      </c>
      <c r="S236" s="5" t="str">
        <v/>
      </c>
      <c r="T236" s="5" t="str">
        <v/>
      </c>
      <c r="U236" s="5" t="str">
        <v/>
      </c>
      <c r="V236" s="5" t="str">
        <f ca="1">IFERROR(__xludf.DUMMYFUNCTION("""COMPUTED_VALUE"""),"")</f>
        <v/>
      </c>
    </row>
    <row r="237" spans="1:22" ht="13.2" x14ac:dyDescent="0.25">
      <c r="A237" s="1">
        <f t="shared" si="13"/>
        <v>25</v>
      </c>
      <c r="B237" s="27" t="str">
        <v>H13g25</v>
      </c>
      <c r="C237" s="33"/>
      <c r="D237" s="34"/>
      <c r="E237" s="33"/>
      <c r="F237" s="34"/>
      <c r="G237" s="38"/>
      <c r="H237" s="36" t="s">
        <v>43</v>
      </c>
      <c r="I237" s="36" t="s">
        <v>43</v>
      </c>
      <c r="J237" s="4"/>
      <c r="K237" s="37" t="str">
        <v/>
      </c>
      <c r="L237" s="5" t="s">
        <v>43</v>
      </c>
      <c r="M237" s="5" t="str">
        <v/>
      </c>
      <c r="N237" s="5" t="str">
        <v/>
      </c>
      <c r="O237" s="5" t="str">
        <v/>
      </c>
      <c r="P237" s="37" t="str">
        <f ca="1">IFERROR(__xludf.DUMMYFUNCTION("""COMPUTED_VALUE"""),"")</f>
        <v/>
      </c>
      <c r="Q237" s="37" t="str">
        <v/>
      </c>
      <c r="R237" s="5" t="s">
        <v>43</v>
      </c>
      <c r="S237" s="5" t="str">
        <v/>
      </c>
      <c r="T237" s="5" t="str">
        <v/>
      </c>
      <c r="U237" s="5" t="str">
        <v/>
      </c>
      <c r="V237" s="5" t="str">
        <f ca="1">IFERROR(__xludf.DUMMYFUNCTION("""COMPUTED_VALUE"""),"")</f>
        <v/>
      </c>
    </row>
    <row r="238" spans="1:22" ht="13.2" x14ac:dyDescent="0.25">
      <c r="A238" s="1">
        <f t="shared" si="13"/>
        <v>26</v>
      </c>
      <c r="B238" s="27" t="str">
        <v>H13g26</v>
      </c>
      <c r="C238" s="33"/>
      <c r="D238" s="34"/>
      <c r="E238" s="33"/>
      <c r="F238" s="34"/>
      <c r="G238" s="38"/>
      <c r="H238" s="36" t="s">
        <v>43</v>
      </c>
      <c r="I238" s="36" t="s">
        <v>43</v>
      </c>
      <c r="J238" s="4"/>
      <c r="K238" s="37" t="str">
        <v/>
      </c>
      <c r="L238" s="5" t="s">
        <v>43</v>
      </c>
      <c r="M238" s="5" t="str">
        <v/>
      </c>
      <c r="N238" s="5" t="str">
        <v/>
      </c>
      <c r="O238" s="5" t="str">
        <v/>
      </c>
      <c r="P238" s="37" t="str">
        <f ca="1">IFERROR(__xludf.DUMMYFUNCTION("""COMPUTED_VALUE"""),"")</f>
        <v/>
      </c>
      <c r="Q238" s="37" t="str">
        <v/>
      </c>
      <c r="R238" s="5" t="s">
        <v>43</v>
      </c>
      <c r="S238" s="5" t="str">
        <v/>
      </c>
      <c r="T238" s="5" t="str">
        <v/>
      </c>
      <c r="U238" s="5" t="str">
        <v/>
      </c>
      <c r="V238" s="5" t="str">
        <f ca="1">IFERROR(__xludf.DUMMYFUNCTION("""COMPUTED_VALUE"""),"")</f>
        <v/>
      </c>
    </row>
    <row r="239" spans="1:22" ht="13.2" x14ac:dyDescent="0.25">
      <c r="A239" s="1">
        <f t="shared" si="13"/>
        <v>27</v>
      </c>
      <c r="B239" s="27" t="str">
        <v>H13g27</v>
      </c>
      <c r="C239" s="43"/>
      <c r="D239" s="44"/>
      <c r="E239" s="43"/>
      <c r="F239" s="44"/>
      <c r="G239" s="45"/>
      <c r="H239" s="36" t="s">
        <v>43</v>
      </c>
      <c r="I239" s="36" t="s">
        <v>43</v>
      </c>
      <c r="J239" s="4"/>
      <c r="K239" s="37" t="str">
        <v/>
      </c>
      <c r="L239" s="5" t="s">
        <v>43</v>
      </c>
      <c r="M239" s="5" t="str">
        <v/>
      </c>
      <c r="N239" s="5" t="str">
        <v/>
      </c>
      <c r="O239" s="5" t="str">
        <v/>
      </c>
      <c r="P239" s="37" t="str">
        <f ca="1">IFERROR(__xludf.DUMMYFUNCTION("""COMPUTED_VALUE"""),"")</f>
        <v/>
      </c>
      <c r="Q239" s="37" t="str">
        <v/>
      </c>
      <c r="R239" s="5" t="s">
        <v>43</v>
      </c>
      <c r="S239" s="5" t="str">
        <v/>
      </c>
      <c r="T239" s="5" t="str">
        <v/>
      </c>
      <c r="U239" s="5" t="str">
        <v/>
      </c>
      <c r="V239" s="5" t="str">
        <f ca="1">IFERROR(__xludf.DUMMYFUNCTION("""COMPUTED_VALUE"""),"")</f>
        <v/>
      </c>
    </row>
    <row r="240" spans="1:22" ht="13.2" x14ac:dyDescent="0.25">
      <c r="A240" s="1">
        <f t="shared" si="13"/>
        <v>28</v>
      </c>
      <c r="B240" s="27" t="str">
        <v>H13g28</v>
      </c>
      <c r="C240" s="43"/>
      <c r="D240" s="44"/>
      <c r="E240" s="43"/>
      <c r="F240" s="44"/>
      <c r="G240" s="45"/>
      <c r="H240" s="36" t="s">
        <v>43</v>
      </c>
      <c r="I240" s="36" t="s">
        <v>43</v>
      </c>
      <c r="J240" s="4"/>
      <c r="K240" s="37" t="str">
        <v/>
      </c>
      <c r="L240" s="5" t="s">
        <v>43</v>
      </c>
      <c r="M240" s="5" t="str">
        <v/>
      </c>
      <c r="N240" s="5" t="str">
        <v/>
      </c>
      <c r="O240" s="5" t="str">
        <v/>
      </c>
      <c r="P240" s="37" t="str">
        <f ca="1">IFERROR(__xludf.DUMMYFUNCTION("""COMPUTED_VALUE"""),"")</f>
        <v/>
      </c>
      <c r="Q240" s="37" t="str">
        <v/>
      </c>
      <c r="R240" s="5" t="s">
        <v>43</v>
      </c>
      <c r="S240" s="5" t="str">
        <v/>
      </c>
      <c r="T240" s="5" t="str">
        <v/>
      </c>
      <c r="U240" s="5" t="str">
        <v/>
      </c>
      <c r="V240" s="5" t="str">
        <f ca="1">IFERROR(__xludf.DUMMYFUNCTION("""COMPUTED_VALUE"""),"")</f>
        <v/>
      </c>
    </row>
    <row r="241" spans="1:22" ht="13.2" x14ac:dyDescent="0.25">
      <c r="A241" s="1">
        <f t="shared" si="13"/>
        <v>29</v>
      </c>
      <c r="B241" s="27" t="str">
        <v>H13g29</v>
      </c>
      <c r="C241" s="43"/>
      <c r="D241" s="44"/>
      <c r="E241" s="43"/>
      <c r="F241" s="44"/>
      <c r="G241" s="45"/>
      <c r="H241" s="36" t="s">
        <v>43</v>
      </c>
      <c r="I241" s="36" t="s">
        <v>43</v>
      </c>
      <c r="J241" s="4"/>
      <c r="K241" s="37" t="str">
        <v/>
      </c>
      <c r="L241" s="5" t="s">
        <v>43</v>
      </c>
      <c r="M241" s="5" t="str">
        <v/>
      </c>
      <c r="N241" s="5" t="str">
        <v/>
      </c>
      <c r="O241" s="5" t="str">
        <v/>
      </c>
      <c r="P241" s="37" t="str">
        <f ca="1">IFERROR(__xludf.DUMMYFUNCTION("""COMPUTED_VALUE"""),"")</f>
        <v/>
      </c>
      <c r="Q241" s="37" t="str">
        <v/>
      </c>
      <c r="R241" s="5" t="s">
        <v>43</v>
      </c>
      <c r="S241" s="5" t="str">
        <v/>
      </c>
      <c r="T241" s="5" t="str">
        <v/>
      </c>
      <c r="U241" s="5" t="str">
        <v/>
      </c>
      <c r="V241" s="5" t="str">
        <f ca="1">IFERROR(__xludf.DUMMYFUNCTION("""COMPUTED_VALUE"""),"")</f>
        <v/>
      </c>
    </row>
    <row r="242" spans="1:22" ht="13.2" x14ac:dyDescent="0.25">
      <c r="A242" s="1">
        <f t="shared" si="13"/>
        <v>30</v>
      </c>
      <c r="B242" s="27" t="str">
        <v>H13g30</v>
      </c>
      <c r="C242" s="43"/>
      <c r="D242" s="44"/>
      <c r="E242" s="43"/>
      <c r="F242" s="44"/>
      <c r="G242" s="45"/>
      <c r="H242" s="36" t="s">
        <v>43</v>
      </c>
      <c r="I242" s="36" t="s">
        <v>43</v>
      </c>
      <c r="J242" s="4"/>
      <c r="K242" s="37" t="str">
        <v/>
      </c>
      <c r="L242" s="5" t="s">
        <v>43</v>
      </c>
      <c r="M242" s="5" t="str">
        <v/>
      </c>
      <c r="N242" s="5" t="str">
        <v/>
      </c>
      <c r="O242" s="5" t="str">
        <v/>
      </c>
      <c r="P242" s="37" t="str">
        <f ca="1">IFERROR(__xludf.DUMMYFUNCTION("""COMPUTED_VALUE"""),"")</f>
        <v/>
      </c>
      <c r="Q242" s="37" t="str">
        <v/>
      </c>
      <c r="R242" s="5" t="s">
        <v>43</v>
      </c>
      <c r="S242" s="5" t="str">
        <v/>
      </c>
      <c r="T242" s="5" t="str">
        <v/>
      </c>
      <c r="U242" s="5" t="str">
        <v/>
      </c>
      <c r="V242" s="5" t="str">
        <f ca="1">IFERROR(__xludf.DUMMYFUNCTION("""COMPUTED_VALUE"""),"")</f>
        <v/>
      </c>
    </row>
    <row r="243" spans="1:22" ht="13.2" x14ac:dyDescent="0.25">
      <c r="A243" s="1">
        <f t="shared" si="13"/>
        <v>31</v>
      </c>
      <c r="B243" s="27" t="str">
        <v>H13g31</v>
      </c>
      <c r="C243" s="43"/>
      <c r="D243" s="44"/>
      <c r="E243" s="43"/>
      <c r="F243" s="44"/>
      <c r="G243" s="45"/>
      <c r="H243" s="36" t="s">
        <v>43</v>
      </c>
      <c r="I243" s="36" t="s">
        <v>43</v>
      </c>
      <c r="J243" s="4"/>
      <c r="K243" s="37" t="str">
        <v/>
      </c>
      <c r="L243" s="5" t="s">
        <v>43</v>
      </c>
      <c r="M243" s="5" t="str">
        <v/>
      </c>
      <c r="N243" s="5" t="str">
        <v/>
      </c>
      <c r="O243" s="5" t="str">
        <v/>
      </c>
      <c r="P243" s="37" t="str">
        <f ca="1">IFERROR(__xludf.DUMMYFUNCTION("""COMPUTED_VALUE"""),"")</f>
        <v/>
      </c>
      <c r="Q243" s="37" t="str">
        <v/>
      </c>
      <c r="R243" s="5" t="s">
        <v>43</v>
      </c>
      <c r="S243" s="5" t="str">
        <v/>
      </c>
      <c r="T243" s="5" t="str">
        <v/>
      </c>
      <c r="U243" s="5" t="str">
        <v/>
      </c>
      <c r="V243" s="5" t="str">
        <f ca="1">IFERROR(__xludf.DUMMYFUNCTION("""COMPUTED_VALUE"""),"")</f>
        <v/>
      </c>
    </row>
    <row r="244" spans="1:22" ht="13.2" x14ac:dyDescent="0.25">
      <c r="A244" s="1">
        <f t="shared" si="13"/>
        <v>32</v>
      </c>
      <c r="B244" s="27" t="str">
        <v>H13g32</v>
      </c>
      <c r="C244" s="43"/>
      <c r="D244" s="44"/>
      <c r="E244" s="43"/>
      <c r="F244" s="44"/>
      <c r="G244" s="45"/>
      <c r="H244" s="36" t="s">
        <v>43</v>
      </c>
      <c r="I244" s="36" t="s">
        <v>43</v>
      </c>
      <c r="J244" s="4"/>
      <c r="K244" s="37" t="str">
        <v/>
      </c>
      <c r="L244" s="5" t="s">
        <v>43</v>
      </c>
      <c r="M244" s="5" t="str">
        <v/>
      </c>
      <c r="N244" s="5" t="str">
        <v/>
      </c>
      <c r="O244" s="5" t="str">
        <v/>
      </c>
      <c r="P244" s="37" t="str">
        <f ca="1">IFERROR(__xludf.DUMMYFUNCTION("""COMPUTED_VALUE"""),"")</f>
        <v/>
      </c>
      <c r="Q244" s="37" t="str">
        <v/>
      </c>
      <c r="R244" s="5" t="s">
        <v>43</v>
      </c>
      <c r="S244" s="5" t="str">
        <v/>
      </c>
      <c r="T244" s="5" t="str">
        <v/>
      </c>
      <c r="U244" s="5" t="str">
        <v/>
      </c>
      <c r="V244" s="5" t="str">
        <f ca="1">IFERROR(__xludf.DUMMYFUNCTION("""COMPUTED_VALUE"""),"")</f>
        <v/>
      </c>
    </row>
    <row r="245" spans="1:22" ht="13.2" x14ac:dyDescent="0.25">
      <c r="A245" s="1">
        <f t="shared" si="13"/>
        <v>33</v>
      </c>
      <c r="B245" s="27" t="str">
        <v>H13g33</v>
      </c>
      <c r="C245" s="43"/>
      <c r="D245" s="44"/>
      <c r="E245" s="43"/>
      <c r="F245" s="44"/>
      <c r="G245" s="45"/>
      <c r="H245" s="36" t="s">
        <v>43</v>
      </c>
      <c r="I245" s="36" t="s">
        <v>43</v>
      </c>
      <c r="J245" s="4"/>
      <c r="K245" s="37" t="str">
        <v/>
      </c>
      <c r="L245" s="5" t="s">
        <v>43</v>
      </c>
      <c r="M245" s="5" t="str">
        <v/>
      </c>
      <c r="N245" s="5" t="str">
        <v/>
      </c>
      <c r="O245" s="5" t="str">
        <v/>
      </c>
      <c r="P245" s="37" t="str">
        <f ca="1">IFERROR(__xludf.DUMMYFUNCTION("""COMPUTED_VALUE"""),"")</f>
        <v/>
      </c>
      <c r="Q245" s="37" t="str">
        <v/>
      </c>
      <c r="R245" s="5" t="s">
        <v>43</v>
      </c>
      <c r="S245" s="5" t="str">
        <v/>
      </c>
      <c r="T245" s="5" t="str">
        <v/>
      </c>
      <c r="U245" s="5" t="str">
        <v/>
      </c>
      <c r="V245" s="5" t="str">
        <f ca="1">IFERROR(__xludf.DUMMYFUNCTION("""COMPUTED_VALUE"""),"")</f>
        <v/>
      </c>
    </row>
    <row r="246" spans="1:22" ht="13.2" x14ac:dyDescent="0.25">
      <c r="A246" s="1">
        <f t="shared" si="13"/>
        <v>34</v>
      </c>
      <c r="B246" s="27" t="str">
        <v>H13g34</v>
      </c>
      <c r="C246" s="43"/>
      <c r="D246" s="44"/>
      <c r="E246" s="43"/>
      <c r="F246" s="44"/>
      <c r="G246" s="45"/>
      <c r="H246" s="36" t="s">
        <v>43</v>
      </c>
      <c r="I246" s="36" t="s">
        <v>43</v>
      </c>
      <c r="J246" s="4"/>
      <c r="K246" s="37" t="str">
        <v/>
      </c>
      <c r="L246" s="5" t="s">
        <v>43</v>
      </c>
      <c r="M246" s="5" t="str">
        <v/>
      </c>
      <c r="N246" s="5" t="str">
        <v/>
      </c>
      <c r="O246" s="5" t="str">
        <v/>
      </c>
      <c r="P246" s="37" t="str">
        <f ca="1">IFERROR(__xludf.DUMMYFUNCTION("""COMPUTED_VALUE"""),"")</f>
        <v/>
      </c>
      <c r="Q246" s="37" t="str">
        <v/>
      </c>
      <c r="R246" s="5" t="s">
        <v>43</v>
      </c>
      <c r="S246" s="5" t="str">
        <v/>
      </c>
      <c r="T246" s="5" t="str">
        <v/>
      </c>
      <c r="U246" s="5" t="str">
        <v/>
      </c>
      <c r="V246" s="5" t="str">
        <f ca="1">IFERROR(__xludf.DUMMYFUNCTION("""COMPUTED_VALUE"""),"")</f>
        <v/>
      </c>
    </row>
    <row r="247" spans="1:22" ht="13.2" x14ac:dyDescent="0.25">
      <c r="A247" s="1">
        <f t="shared" si="13"/>
        <v>35</v>
      </c>
      <c r="B247" s="27" t="str">
        <v>H13g35</v>
      </c>
      <c r="C247" s="43"/>
      <c r="D247" s="44"/>
      <c r="E247" s="43"/>
      <c r="F247" s="44"/>
      <c r="G247" s="45"/>
      <c r="H247" s="36" t="s">
        <v>43</v>
      </c>
      <c r="I247" s="36" t="s">
        <v>43</v>
      </c>
      <c r="J247" s="4"/>
      <c r="K247" s="37" t="str">
        <v/>
      </c>
      <c r="L247" s="5" t="s">
        <v>43</v>
      </c>
      <c r="M247" s="5" t="str">
        <v/>
      </c>
      <c r="N247" s="5" t="str">
        <v/>
      </c>
      <c r="O247" s="5" t="str">
        <v/>
      </c>
      <c r="P247" s="37" t="str">
        <f ca="1">IFERROR(__xludf.DUMMYFUNCTION("""COMPUTED_VALUE"""),"")</f>
        <v/>
      </c>
      <c r="Q247" s="37" t="str">
        <v/>
      </c>
      <c r="R247" s="5" t="s">
        <v>43</v>
      </c>
      <c r="S247" s="5" t="str">
        <v/>
      </c>
      <c r="T247" s="5" t="str">
        <v/>
      </c>
      <c r="U247" s="5" t="str">
        <v/>
      </c>
      <c r="V247" s="5" t="str">
        <f ca="1">IFERROR(__xludf.DUMMYFUNCTION("""COMPUTED_VALUE"""),"")</f>
        <v/>
      </c>
    </row>
    <row r="248" spans="1:22" ht="13.2" x14ac:dyDescent="0.25">
      <c r="A248" s="1">
        <f t="shared" si="13"/>
        <v>36</v>
      </c>
      <c r="B248" s="27" t="str">
        <v>H13g36</v>
      </c>
      <c r="C248" s="43"/>
      <c r="D248" s="44"/>
      <c r="E248" s="43"/>
      <c r="F248" s="44"/>
      <c r="G248" s="45"/>
      <c r="H248" s="36" t="s">
        <v>43</v>
      </c>
      <c r="I248" s="36" t="s">
        <v>43</v>
      </c>
      <c r="J248" s="4"/>
      <c r="K248" s="37" t="str">
        <v/>
      </c>
      <c r="L248" s="5" t="s">
        <v>43</v>
      </c>
      <c r="M248" s="5" t="str">
        <v/>
      </c>
      <c r="N248" s="5" t="str">
        <v/>
      </c>
      <c r="O248" s="5" t="str">
        <v/>
      </c>
      <c r="P248" s="37" t="str">
        <f ca="1">IFERROR(__xludf.DUMMYFUNCTION("""COMPUTED_VALUE"""),"")</f>
        <v/>
      </c>
      <c r="Q248" s="37" t="str">
        <v/>
      </c>
      <c r="R248" s="5" t="s">
        <v>43</v>
      </c>
      <c r="S248" s="5" t="str">
        <v/>
      </c>
      <c r="T248" s="5" t="str">
        <v/>
      </c>
      <c r="U248" s="5" t="str">
        <v/>
      </c>
      <c r="V248" s="5" t="str">
        <f ca="1">IFERROR(__xludf.DUMMYFUNCTION("""COMPUTED_VALUE"""),"")</f>
        <v/>
      </c>
    </row>
    <row r="249" spans="1:22" ht="13.2" x14ac:dyDescent="0.25">
      <c r="A249" s="1">
        <f t="shared" si="13"/>
        <v>37</v>
      </c>
      <c r="B249" s="27" t="str">
        <v>H13g37</v>
      </c>
      <c r="C249" s="43"/>
      <c r="D249" s="44"/>
      <c r="E249" s="43"/>
      <c r="F249" s="44"/>
      <c r="G249" s="45"/>
      <c r="H249" s="36" t="s">
        <v>43</v>
      </c>
      <c r="I249" s="36" t="s">
        <v>43</v>
      </c>
      <c r="J249" s="4"/>
      <c r="K249" s="37" t="str">
        <v/>
      </c>
      <c r="L249" s="5" t="s">
        <v>43</v>
      </c>
      <c r="M249" s="5" t="str">
        <v/>
      </c>
      <c r="N249" s="5" t="str">
        <v/>
      </c>
      <c r="O249" s="5" t="str">
        <v/>
      </c>
      <c r="P249" s="37" t="str">
        <f ca="1">IFERROR(__xludf.DUMMYFUNCTION("""COMPUTED_VALUE"""),"")</f>
        <v/>
      </c>
      <c r="Q249" s="37" t="str">
        <v/>
      </c>
      <c r="R249" s="5" t="s">
        <v>43</v>
      </c>
      <c r="S249" s="5" t="str">
        <v/>
      </c>
      <c r="T249" s="5" t="str">
        <v/>
      </c>
      <c r="U249" s="5" t="str">
        <v/>
      </c>
      <c r="V249" s="5" t="str">
        <f ca="1">IFERROR(__xludf.DUMMYFUNCTION("""COMPUTED_VALUE"""),"")</f>
        <v/>
      </c>
    </row>
    <row r="250" spans="1:22" ht="13.2" x14ac:dyDescent="0.25">
      <c r="A250" s="1">
        <f t="shared" si="13"/>
        <v>38</v>
      </c>
      <c r="B250" s="27" t="str">
        <v>H13g38</v>
      </c>
      <c r="C250" s="43"/>
      <c r="D250" s="44"/>
      <c r="E250" s="43"/>
      <c r="F250" s="44"/>
      <c r="G250" s="45"/>
      <c r="H250" s="36" t="s">
        <v>43</v>
      </c>
      <c r="I250" s="36" t="s">
        <v>43</v>
      </c>
      <c r="J250" s="4"/>
      <c r="K250" s="37" t="str">
        <v/>
      </c>
      <c r="L250" s="5" t="s">
        <v>43</v>
      </c>
      <c r="M250" s="5" t="str">
        <v/>
      </c>
      <c r="N250" s="5" t="str">
        <v/>
      </c>
      <c r="O250" s="5" t="str">
        <v/>
      </c>
      <c r="P250" s="37" t="str">
        <f ca="1">IFERROR(__xludf.DUMMYFUNCTION("""COMPUTED_VALUE"""),"")</f>
        <v/>
      </c>
      <c r="Q250" s="37" t="str">
        <v/>
      </c>
      <c r="R250" s="5" t="s">
        <v>43</v>
      </c>
      <c r="S250" s="5" t="str">
        <v/>
      </c>
      <c r="T250" s="5" t="str">
        <v/>
      </c>
      <c r="U250" s="5" t="str">
        <v/>
      </c>
      <c r="V250" s="5" t="str">
        <f ca="1">IFERROR(__xludf.DUMMYFUNCTION("""COMPUTED_VALUE"""),"")</f>
        <v/>
      </c>
    </row>
    <row r="251" spans="1:22" ht="13.2" x14ac:dyDescent="0.25">
      <c r="A251" s="1">
        <f t="shared" si="13"/>
        <v>39</v>
      </c>
      <c r="B251" s="27" t="str">
        <v>H13g39</v>
      </c>
      <c r="C251" s="43"/>
      <c r="D251" s="44"/>
      <c r="E251" s="43"/>
      <c r="F251" s="44"/>
      <c r="G251" s="45"/>
      <c r="H251" s="36"/>
      <c r="I251" s="36"/>
      <c r="J251" s="4"/>
      <c r="K251" s="37" t="str">
        <v/>
      </c>
      <c r="L251" s="5" t="s">
        <v>43</v>
      </c>
      <c r="M251" s="5" t="str">
        <v/>
      </c>
      <c r="N251" s="5" t="str">
        <v/>
      </c>
      <c r="O251" s="5" t="str">
        <v/>
      </c>
      <c r="P251" s="37"/>
      <c r="Q251" s="37" t="str">
        <v/>
      </c>
      <c r="R251" s="5" t="s">
        <v>43</v>
      </c>
      <c r="S251" s="5" t="str">
        <v/>
      </c>
      <c r="T251" s="5" t="str">
        <v/>
      </c>
      <c r="U251" s="5" t="str">
        <v/>
      </c>
      <c r="V251" s="5"/>
    </row>
    <row r="252" spans="1:22" ht="13.2" x14ac:dyDescent="0.25">
      <c r="A252" s="1">
        <f t="shared" si="13"/>
        <v>40</v>
      </c>
      <c r="B252" s="27" t="str">
        <v>H13g40</v>
      </c>
      <c r="C252" s="43"/>
      <c r="D252" s="44"/>
      <c r="E252" s="43"/>
      <c r="F252" s="44"/>
      <c r="G252" s="45"/>
      <c r="H252" s="36"/>
      <c r="I252" s="36"/>
      <c r="J252" s="4"/>
      <c r="K252" s="37" t="str">
        <v/>
      </c>
      <c r="L252" s="5" t="s">
        <v>43</v>
      </c>
      <c r="M252" s="5" t="str">
        <v/>
      </c>
      <c r="N252" s="5" t="str">
        <v/>
      </c>
      <c r="O252" s="5" t="str">
        <v/>
      </c>
      <c r="P252" s="37"/>
      <c r="Q252" s="37" t="str">
        <v/>
      </c>
      <c r="R252" s="5" t="s">
        <v>43</v>
      </c>
      <c r="S252" s="5" t="str">
        <v/>
      </c>
      <c r="T252" s="5" t="str">
        <v/>
      </c>
      <c r="U252" s="5" t="str">
        <v/>
      </c>
      <c r="V252" s="5"/>
    </row>
    <row r="253" spans="1:22" ht="13.2" x14ac:dyDescent="0.25">
      <c r="A253" s="1">
        <f t="shared" si="13"/>
        <v>41</v>
      </c>
      <c r="B253" s="27" t="str">
        <v>H13g41</v>
      </c>
      <c r="C253" s="43"/>
      <c r="D253" s="44"/>
      <c r="E253" s="43"/>
      <c r="F253" s="44"/>
      <c r="G253" s="45"/>
      <c r="H253" s="36"/>
      <c r="I253" s="36"/>
      <c r="J253" s="4"/>
      <c r="K253" s="37" t="str">
        <v/>
      </c>
      <c r="L253" s="5" t="s">
        <v>43</v>
      </c>
      <c r="M253" s="5" t="str">
        <v/>
      </c>
      <c r="N253" s="5" t="str">
        <v/>
      </c>
      <c r="O253" s="5" t="str">
        <v/>
      </c>
      <c r="P253" s="37"/>
      <c r="Q253" s="37" t="str">
        <v/>
      </c>
      <c r="R253" s="5" t="s">
        <v>43</v>
      </c>
      <c r="S253" s="5" t="str">
        <v/>
      </c>
      <c r="T253" s="5" t="str">
        <v/>
      </c>
      <c r="U253" s="5" t="str">
        <v/>
      </c>
      <c r="V253" s="5"/>
    </row>
    <row r="254" spans="1:22" ht="13.2" x14ac:dyDescent="0.25">
      <c r="A254" s="1">
        <f t="shared" si="13"/>
        <v>42</v>
      </c>
      <c r="B254" s="27" t="str">
        <v>H13g42</v>
      </c>
      <c r="C254" s="43"/>
      <c r="D254" s="44"/>
      <c r="E254" s="43"/>
      <c r="F254" s="44"/>
      <c r="G254" s="45"/>
      <c r="H254" s="36"/>
      <c r="I254" s="36"/>
      <c r="J254" s="4"/>
      <c r="K254" s="37" t="str">
        <v/>
      </c>
      <c r="L254" s="5" t="s">
        <v>43</v>
      </c>
      <c r="M254" s="5" t="str">
        <v/>
      </c>
      <c r="N254" s="5" t="str">
        <v/>
      </c>
      <c r="O254" s="5" t="str">
        <v/>
      </c>
      <c r="P254" s="37"/>
      <c r="Q254" s="37" t="str">
        <v/>
      </c>
      <c r="R254" s="5" t="s">
        <v>43</v>
      </c>
      <c r="S254" s="5" t="str">
        <v/>
      </c>
      <c r="T254" s="5" t="str">
        <v/>
      </c>
      <c r="U254" s="5" t="str">
        <v/>
      </c>
      <c r="V254" s="5"/>
    </row>
    <row r="255" spans="1:22" ht="13.2" x14ac:dyDescent="0.25">
      <c r="A255" s="1">
        <f t="shared" si="13"/>
        <v>43</v>
      </c>
      <c r="B255" s="27" t="str">
        <v>H13g43</v>
      </c>
      <c r="C255" s="43"/>
      <c r="D255" s="44"/>
      <c r="E255" s="43"/>
      <c r="F255" s="44"/>
      <c r="G255" s="45"/>
      <c r="H255" s="36"/>
      <c r="I255" s="36"/>
      <c r="J255" s="4"/>
      <c r="K255" s="37" t="str">
        <v/>
      </c>
      <c r="L255" s="5" t="s">
        <v>43</v>
      </c>
      <c r="M255" s="5" t="str">
        <v/>
      </c>
      <c r="N255" s="5" t="str">
        <v/>
      </c>
      <c r="O255" s="5" t="str">
        <v/>
      </c>
      <c r="P255" s="37"/>
      <c r="Q255" s="37" t="str">
        <v/>
      </c>
      <c r="R255" s="5" t="s">
        <v>43</v>
      </c>
      <c r="S255" s="5" t="str">
        <v/>
      </c>
      <c r="T255" s="5" t="str">
        <v/>
      </c>
      <c r="U255" s="5" t="str">
        <v/>
      </c>
      <c r="V255" s="5"/>
    </row>
    <row r="256" spans="1:22" ht="13.2" x14ac:dyDescent="0.25">
      <c r="A256" s="1">
        <f t="shared" si="13"/>
        <v>44</v>
      </c>
      <c r="B256" s="27" t="str">
        <v>H13g44</v>
      </c>
      <c r="C256" s="43"/>
      <c r="D256" s="44"/>
      <c r="E256" s="43"/>
      <c r="F256" s="44"/>
      <c r="G256" s="45"/>
      <c r="H256" s="36"/>
      <c r="I256" s="36"/>
      <c r="J256" s="4"/>
      <c r="K256" s="37" t="str">
        <v/>
      </c>
      <c r="L256" s="5" t="s">
        <v>43</v>
      </c>
      <c r="M256" s="5" t="str">
        <v/>
      </c>
      <c r="N256" s="5" t="str">
        <v/>
      </c>
      <c r="O256" s="5" t="str">
        <v/>
      </c>
      <c r="P256" s="37"/>
      <c r="Q256" s="37" t="str">
        <v/>
      </c>
      <c r="R256" s="5" t="s">
        <v>43</v>
      </c>
      <c r="S256" s="5" t="str">
        <v/>
      </c>
      <c r="T256" s="5" t="str">
        <v/>
      </c>
      <c r="U256" s="5" t="str">
        <v/>
      </c>
      <c r="V256" s="5"/>
    </row>
    <row r="257" spans="1:22" ht="13.2" x14ac:dyDescent="0.25">
      <c r="A257" s="1">
        <f t="shared" si="13"/>
        <v>45</v>
      </c>
      <c r="B257" s="27" t="str">
        <v>H13g45</v>
      </c>
      <c r="C257" s="43"/>
      <c r="D257" s="44"/>
      <c r="E257" s="43"/>
      <c r="F257" s="44"/>
      <c r="G257" s="45"/>
      <c r="H257" s="36"/>
      <c r="I257" s="36"/>
      <c r="J257" s="4"/>
      <c r="K257" s="37" t="str">
        <v/>
      </c>
      <c r="L257" s="5" t="s">
        <v>43</v>
      </c>
      <c r="M257" s="5" t="str">
        <v/>
      </c>
      <c r="N257" s="5" t="str">
        <v/>
      </c>
      <c r="O257" s="5" t="str">
        <v/>
      </c>
      <c r="P257" s="37"/>
      <c r="Q257" s="37" t="str">
        <v/>
      </c>
      <c r="R257" s="5" t="s">
        <v>43</v>
      </c>
      <c r="S257" s="5" t="str">
        <v/>
      </c>
      <c r="T257" s="5" t="str">
        <v/>
      </c>
      <c r="U257" s="5" t="str">
        <v/>
      </c>
      <c r="V257" s="5"/>
    </row>
    <row r="258" spans="1:22" ht="13.2" x14ac:dyDescent="0.25">
      <c r="A258" s="1">
        <f t="shared" si="13"/>
        <v>46</v>
      </c>
      <c r="B258" s="27" t="str">
        <v>H13g46</v>
      </c>
      <c r="C258" s="43"/>
      <c r="D258" s="44"/>
      <c r="E258" s="43"/>
      <c r="F258" s="44"/>
      <c r="G258" s="45"/>
      <c r="H258" s="36"/>
      <c r="I258" s="36"/>
      <c r="J258" s="4"/>
      <c r="K258" s="37" t="str">
        <v/>
      </c>
      <c r="L258" s="5" t="s">
        <v>43</v>
      </c>
      <c r="M258" s="5" t="str">
        <v/>
      </c>
      <c r="N258" s="5" t="str">
        <v/>
      </c>
      <c r="O258" s="5" t="str">
        <v/>
      </c>
      <c r="P258" s="37"/>
      <c r="Q258" s="37" t="str">
        <v/>
      </c>
      <c r="R258" s="5" t="s">
        <v>43</v>
      </c>
      <c r="S258" s="5" t="str">
        <v/>
      </c>
      <c r="T258" s="5" t="str">
        <v/>
      </c>
      <c r="U258" s="5" t="str">
        <v/>
      </c>
      <c r="V258" s="5"/>
    </row>
    <row r="259" spans="1:22" ht="13.2" x14ac:dyDescent="0.25">
      <c r="A259" s="1">
        <f t="shared" si="13"/>
        <v>47</v>
      </c>
      <c r="B259" s="27" t="str">
        <v>H13g47</v>
      </c>
      <c r="C259" s="43"/>
      <c r="D259" s="44"/>
      <c r="E259" s="43"/>
      <c r="F259" s="44"/>
      <c r="G259" s="45"/>
      <c r="H259" s="36"/>
      <c r="I259" s="36"/>
      <c r="J259" s="4"/>
      <c r="K259" s="37" t="str">
        <v/>
      </c>
      <c r="L259" s="5" t="s">
        <v>43</v>
      </c>
      <c r="M259" s="5" t="str">
        <v/>
      </c>
      <c r="N259" s="5" t="str">
        <v/>
      </c>
      <c r="O259" s="5" t="str">
        <v/>
      </c>
      <c r="P259" s="37"/>
      <c r="Q259" s="37" t="str">
        <v/>
      </c>
      <c r="R259" s="5" t="s">
        <v>43</v>
      </c>
      <c r="S259" s="5" t="str">
        <v/>
      </c>
      <c r="T259" s="5" t="str">
        <v/>
      </c>
      <c r="U259" s="5" t="str">
        <v/>
      </c>
      <c r="V259" s="5"/>
    </row>
    <row r="260" spans="1:22" ht="13.2" x14ac:dyDescent="0.25">
      <c r="A260" s="1">
        <f t="shared" si="13"/>
        <v>48</v>
      </c>
      <c r="B260" s="27" t="str">
        <v>H13g48</v>
      </c>
      <c r="C260" s="43"/>
      <c r="D260" s="44"/>
      <c r="E260" s="43"/>
      <c r="F260" s="44"/>
      <c r="G260" s="45"/>
      <c r="H260" s="36"/>
      <c r="I260" s="36"/>
      <c r="J260" s="4"/>
      <c r="K260" s="37" t="str">
        <v/>
      </c>
      <c r="L260" s="5" t="s">
        <v>43</v>
      </c>
      <c r="M260" s="5" t="str">
        <v/>
      </c>
      <c r="N260" s="5" t="str">
        <v/>
      </c>
      <c r="O260" s="5" t="str">
        <v/>
      </c>
      <c r="P260" s="37"/>
      <c r="Q260" s="37" t="str">
        <v/>
      </c>
      <c r="R260" s="5" t="s">
        <v>43</v>
      </c>
      <c r="S260" s="5" t="str">
        <v/>
      </c>
      <c r="T260" s="5" t="str">
        <v/>
      </c>
      <c r="U260" s="5" t="str">
        <v/>
      </c>
      <c r="V260" s="5"/>
    </row>
    <row r="261" spans="1:22" ht="13.2" x14ac:dyDescent="0.25">
      <c r="A261" s="1">
        <f t="shared" si="13"/>
        <v>49</v>
      </c>
      <c r="B261" s="27" t="str">
        <v>H13g49</v>
      </c>
      <c r="C261" s="43"/>
      <c r="D261" s="44"/>
      <c r="E261" s="43"/>
      <c r="F261" s="44"/>
      <c r="G261" s="45"/>
      <c r="H261" s="36"/>
      <c r="I261" s="36"/>
      <c r="J261" s="4"/>
      <c r="K261" s="37" t="str">
        <v/>
      </c>
      <c r="L261" s="5" t="s">
        <v>43</v>
      </c>
      <c r="M261" s="5" t="str">
        <v/>
      </c>
      <c r="N261" s="5" t="str">
        <v/>
      </c>
      <c r="O261" s="5" t="str">
        <v/>
      </c>
      <c r="P261" s="37"/>
      <c r="Q261" s="37" t="str">
        <v/>
      </c>
      <c r="R261" s="5" t="s">
        <v>43</v>
      </c>
      <c r="S261" s="5" t="str">
        <v/>
      </c>
      <c r="T261" s="5" t="str">
        <v/>
      </c>
      <c r="U261" s="5" t="str">
        <v/>
      </c>
      <c r="V261" s="5"/>
    </row>
    <row r="262" spans="1:22" ht="13.2" x14ac:dyDescent="0.25">
      <c r="A262" s="1">
        <f t="shared" si="13"/>
        <v>50</v>
      </c>
      <c r="B262" s="27" t="str">
        <v>H13g50</v>
      </c>
      <c r="C262" s="43"/>
      <c r="D262" s="44"/>
      <c r="E262" s="43"/>
      <c r="F262" s="44"/>
      <c r="G262" s="45"/>
      <c r="H262" s="36"/>
      <c r="I262" s="36"/>
      <c r="J262" s="4"/>
      <c r="K262" s="37" t="str">
        <v/>
      </c>
      <c r="L262" s="5" t="s">
        <v>43</v>
      </c>
      <c r="M262" s="5" t="str">
        <v/>
      </c>
      <c r="N262" s="5" t="str">
        <v/>
      </c>
      <c r="O262" s="5" t="str">
        <v/>
      </c>
      <c r="P262" s="37"/>
      <c r="Q262" s="37" t="str">
        <v/>
      </c>
      <c r="R262" s="5" t="s">
        <v>43</v>
      </c>
      <c r="S262" s="5" t="str">
        <v/>
      </c>
      <c r="T262" s="5" t="str">
        <v/>
      </c>
      <c r="U262" s="5" t="str">
        <v/>
      </c>
      <c r="V262" s="5"/>
    </row>
    <row r="263" spans="1:22" ht="13.2" x14ac:dyDescent="0.25">
      <c r="A263" s="1"/>
      <c r="B263" s="46"/>
      <c r="C263" s="47"/>
      <c r="D263" s="48"/>
      <c r="E263" s="49"/>
      <c r="F263" s="49"/>
      <c r="G263" s="50"/>
      <c r="H263" s="49"/>
      <c r="I263" s="51"/>
      <c r="J263" s="4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spans="1:22" ht="13.2" x14ac:dyDescent="0.25">
      <c r="A264" s="1"/>
      <c r="B264" s="1"/>
      <c r="C264" s="1"/>
      <c r="D264" s="52"/>
      <c r="E264" s="1"/>
      <c r="F264" s="1"/>
      <c r="G264" s="53"/>
      <c r="H264" s="1"/>
      <c r="I264" s="1"/>
      <c r="J264" s="4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spans="1:22" ht="13.2" x14ac:dyDescent="0.25">
      <c r="A265" s="1"/>
      <c r="B265" s="1"/>
      <c r="C265" s="54" t="s">
        <v>109</v>
      </c>
      <c r="D265" s="55" t="s">
        <v>110</v>
      </c>
      <c r="E265" s="56" t="s">
        <v>111</v>
      </c>
      <c r="F265" s="117"/>
      <c r="G265" s="118"/>
      <c r="H265" s="1"/>
      <c r="I265" s="1"/>
      <c r="J265" s="4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spans="1:22" ht="13.2" x14ac:dyDescent="0.25">
      <c r="A266" s="1"/>
      <c r="B266" s="1"/>
      <c r="C266" s="56"/>
      <c r="D266" s="57" t="s">
        <v>112</v>
      </c>
      <c r="E266" s="56"/>
      <c r="F266" s="117"/>
      <c r="G266" s="118"/>
      <c r="H266" s="1"/>
      <c r="I266" s="1"/>
      <c r="J266" s="4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spans="1:22" ht="13.2" x14ac:dyDescent="0.25">
      <c r="A267" s="1"/>
      <c r="B267" s="1"/>
      <c r="C267" s="56"/>
      <c r="D267" s="58"/>
      <c r="E267" s="56"/>
      <c r="F267" s="117"/>
      <c r="G267" s="118"/>
      <c r="H267" s="1"/>
      <c r="I267" s="1"/>
      <c r="J267" s="4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spans="1:22" ht="13.2" x14ac:dyDescent="0.25">
      <c r="A268" s="1"/>
      <c r="B268" s="1"/>
      <c r="C268" s="56"/>
      <c r="D268" s="58"/>
      <c r="E268" s="56"/>
      <c r="F268" s="117"/>
      <c r="G268" s="118"/>
      <c r="H268" s="1"/>
      <c r="I268" s="1"/>
      <c r="J268" s="4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spans="1:22" ht="13.2" x14ac:dyDescent="0.25">
      <c r="A269" s="1"/>
      <c r="B269" s="1"/>
      <c r="C269" s="56"/>
      <c r="D269" s="58"/>
      <c r="E269" s="56"/>
      <c r="F269" s="117"/>
      <c r="G269" s="118"/>
      <c r="H269" s="1"/>
      <c r="I269" s="1"/>
      <c r="J269" s="4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spans="1:22" ht="13.2" x14ac:dyDescent="0.25">
      <c r="A270" s="1"/>
      <c r="B270" s="1"/>
      <c r="C270" s="1"/>
      <c r="D270" s="52"/>
      <c r="E270" s="1"/>
      <c r="F270" s="117"/>
      <c r="G270" s="118"/>
      <c r="H270" s="1"/>
      <c r="I270" s="1"/>
      <c r="J270" s="4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spans="1:22" ht="13.2" x14ac:dyDescent="0.25">
      <c r="A271" s="1"/>
      <c r="B271" s="1"/>
      <c r="C271" s="1"/>
      <c r="D271" s="52"/>
      <c r="E271" s="1"/>
      <c r="F271" s="117"/>
      <c r="G271" s="118"/>
      <c r="H271" s="1"/>
      <c r="I271" s="1"/>
      <c r="J271" s="4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spans="1:22" ht="13.2" x14ac:dyDescent="0.25">
      <c r="A272" s="1"/>
      <c r="B272" s="1"/>
      <c r="C272" s="1"/>
      <c r="D272" s="52"/>
      <c r="E272" s="1"/>
      <c r="F272" s="117"/>
      <c r="G272" s="118"/>
      <c r="H272" s="1"/>
      <c r="I272" s="1"/>
      <c r="J272" s="4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spans="1:22" ht="13.2" x14ac:dyDescent="0.25">
      <c r="A273" s="1"/>
      <c r="B273" s="1"/>
      <c r="C273" s="1"/>
      <c r="D273" s="52"/>
      <c r="E273" s="1"/>
      <c r="F273" s="117"/>
      <c r="G273" s="118"/>
      <c r="H273" s="1"/>
      <c r="I273" s="1"/>
      <c r="J273" s="4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spans="1:22" ht="13.2" x14ac:dyDescent="0.25">
      <c r="A274" s="1"/>
      <c r="B274" s="1"/>
      <c r="C274" s="56"/>
      <c r="D274" s="58"/>
      <c r="E274" s="56" t="s">
        <v>113</v>
      </c>
      <c r="F274" s="117"/>
      <c r="G274" s="118"/>
      <c r="H274" s="1"/>
      <c r="I274" s="1"/>
      <c r="J274" s="4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spans="1:22" ht="13.2" x14ac:dyDescent="0.25">
      <c r="A275" s="1"/>
      <c r="B275" s="1"/>
      <c r="C275" s="56"/>
      <c r="D275" s="58"/>
      <c r="E275" s="56" t="s">
        <v>114</v>
      </c>
      <c r="F275" s="117"/>
      <c r="G275" s="118"/>
      <c r="H275" s="1"/>
      <c r="I275" s="1"/>
      <c r="J275" s="4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spans="1:22" ht="13.2" x14ac:dyDescent="0.25">
      <c r="A276" s="1"/>
      <c r="B276" s="1"/>
      <c r="C276" s="56"/>
      <c r="D276" s="58"/>
      <c r="E276" s="56"/>
      <c r="F276" s="56"/>
      <c r="G276" s="59"/>
      <c r="H276" s="1"/>
      <c r="I276" s="1"/>
      <c r="J276" s="4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spans="1:22" ht="13.2" x14ac:dyDescent="0.25">
      <c r="A277" s="1"/>
      <c r="B277" s="1"/>
      <c r="C277" s="60" t="s">
        <v>115</v>
      </c>
      <c r="D277" s="61"/>
      <c r="E277" s="60" t="s">
        <v>116</v>
      </c>
      <c r="F277" s="62"/>
      <c r="G277" s="63"/>
      <c r="H277" s="1"/>
      <c r="I277" s="1"/>
      <c r="J277" s="4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spans="1:22" ht="13.2" x14ac:dyDescent="0.25">
      <c r="A278" s="1"/>
      <c r="B278" s="1"/>
      <c r="C278" s="54" t="s">
        <v>117</v>
      </c>
      <c r="D278" s="64"/>
      <c r="E278" s="54" t="s">
        <v>117</v>
      </c>
      <c r="F278" s="119"/>
      <c r="G278" s="118"/>
      <c r="H278" s="1"/>
      <c r="I278" s="1"/>
      <c r="J278" s="4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spans="1:22" ht="13.2" x14ac:dyDescent="0.25">
      <c r="A279" s="1"/>
      <c r="B279" s="1"/>
      <c r="C279" s="62" t="s">
        <v>118</v>
      </c>
      <c r="D279" s="61"/>
      <c r="E279" s="62"/>
      <c r="F279" s="62"/>
      <c r="G279" s="63"/>
      <c r="H279" s="1"/>
      <c r="I279" s="1"/>
      <c r="J279" s="4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spans="1:22" ht="13.2" x14ac:dyDescent="0.25">
      <c r="A280" s="1"/>
      <c r="B280" s="1"/>
      <c r="C280" s="104"/>
      <c r="D280" s="105"/>
      <c r="E280" s="105"/>
      <c r="F280" s="105"/>
      <c r="G280" s="106"/>
      <c r="H280" s="1"/>
      <c r="I280" s="1"/>
      <c r="J280" s="4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spans="1:22" ht="13.2" x14ac:dyDescent="0.25">
      <c r="A281" s="1"/>
      <c r="B281" s="1"/>
      <c r="C281" s="107"/>
      <c r="D281" s="108"/>
      <c r="E281" s="108"/>
      <c r="F281" s="108"/>
      <c r="G281" s="109"/>
      <c r="H281" s="1"/>
      <c r="I281" s="1"/>
      <c r="J281" s="4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spans="1:22" ht="13.2" x14ac:dyDescent="0.25">
      <c r="A282" s="1"/>
      <c r="B282" s="1"/>
      <c r="C282" s="107"/>
      <c r="D282" s="108"/>
      <c r="E282" s="108"/>
      <c r="F282" s="108"/>
      <c r="G282" s="109"/>
      <c r="H282" s="1"/>
      <c r="I282" s="1"/>
      <c r="J282" s="4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spans="1:22" ht="13.2" x14ac:dyDescent="0.25">
      <c r="A283" s="1"/>
      <c r="B283" s="1"/>
      <c r="C283" s="110"/>
      <c r="D283" s="111"/>
      <c r="E283" s="111"/>
      <c r="F283" s="111"/>
      <c r="G283" s="112"/>
      <c r="H283" s="1"/>
      <c r="I283" s="1"/>
      <c r="J283" s="4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spans="1:22" ht="13.2" x14ac:dyDescent="0.25">
      <c r="A284" s="1"/>
      <c r="B284" s="1"/>
      <c r="C284" s="1"/>
      <c r="D284" s="52"/>
      <c r="E284" s="1"/>
      <c r="F284" s="1"/>
      <c r="G284" s="53"/>
      <c r="H284" s="1"/>
      <c r="I284" s="1"/>
      <c r="J284" s="4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spans="1:22" ht="13.2" x14ac:dyDescent="0.25">
      <c r="A285" s="1"/>
      <c r="B285" s="1"/>
      <c r="C285" s="1"/>
      <c r="D285" s="52"/>
      <c r="E285" s="1"/>
      <c r="F285" s="1"/>
      <c r="G285" s="53"/>
      <c r="H285" s="1"/>
      <c r="I285" s="1"/>
      <c r="J285" s="4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spans="1:22" ht="13.2" x14ac:dyDescent="0.25">
      <c r="A286" s="1"/>
      <c r="B286" s="1"/>
      <c r="C286" s="1"/>
      <c r="D286" s="52"/>
      <c r="E286" s="1"/>
      <c r="F286" s="1"/>
      <c r="G286" s="53"/>
      <c r="H286" s="1"/>
      <c r="I286" s="1"/>
      <c r="J286" s="4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spans="1:22" ht="13.2" x14ac:dyDescent="0.25">
      <c r="A287" s="1"/>
      <c r="B287" s="1"/>
      <c r="C287" s="1"/>
      <c r="D287" s="52"/>
      <c r="E287" s="1"/>
      <c r="F287" s="1"/>
      <c r="G287" s="53"/>
      <c r="H287" s="1"/>
      <c r="I287" s="1"/>
      <c r="J287" s="4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spans="1:22" ht="13.2" x14ac:dyDescent="0.25">
      <c r="A288" s="1"/>
      <c r="B288" s="1"/>
      <c r="C288" s="1"/>
      <c r="D288" s="52"/>
      <c r="E288" s="1"/>
      <c r="F288" s="1"/>
      <c r="G288" s="53"/>
      <c r="H288" s="1"/>
      <c r="I288" s="1"/>
      <c r="J288" s="4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spans="1:22" ht="13.2" x14ac:dyDescent="0.25">
      <c r="A289" s="1"/>
      <c r="B289" s="1"/>
      <c r="C289" s="1"/>
      <c r="D289" s="52"/>
      <c r="E289" s="1"/>
      <c r="F289" s="1"/>
      <c r="G289" s="53"/>
      <c r="H289" s="1"/>
      <c r="I289" s="1"/>
      <c r="J289" s="4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spans="1:22" ht="13.2" x14ac:dyDescent="0.25">
      <c r="A290" s="1"/>
      <c r="B290" s="1"/>
      <c r="C290" s="1"/>
      <c r="D290" s="52"/>
      <c r="E290" s="1"/>
      <c r="F290" s="1"/>
      <c r="G290" s="53"/>
      <c r="H290" s="1"/>
      <c r="I290" s="1"/>
      <c r="J290" s="4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spans="1:22" ht="13.2" x14ac:dyDescent="0.25">
      <c r="A291" s="1"/>
      <c r="B291" s="1"/>
      <c r="C291" s="1"/>
      <c r="D291" s="52"/>
      <c r="E291" s="1"/>
      <c r="F291" s="1"/>
      <c r="G291" s="53"/>
      <c r="H291" s="1"/>
      <c r="I291" s="1"/>
      <c r="J291" s="4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spans="1:22" ht="13.2" x14ac:dyDescent="0.25">
      <c r="A292" s="1"/>
      <c r="B292" s="1"/>
      <c r="C292" s="1"/>
      <c r="D292" s="52"/>
      <c r="E292" s="1"/>
      <c r="F292" s="1"/>
      <c r="G292" s="53"/>
      <c r="H292" s="1"/>
      <c r="I292" s="1"/>
      <c r="J292" s="4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spans="1:22" ht="13.2" x14ac:dyDescent="0.25">
      <c r="A293" s="1"/>
      <c r="B293" s="1"/>
      <c r="C293" s="1"/>
      <c r="D293" s="52"/>
      <c r="E293" s="1"/>
      <c r="F293" s="1"/>
      <c r="G293" s="53"/>
      <c r="H293" s="1"/>
      <c r="I293" s="1"/>
      <c r="J293" s="4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spans="1:22" ht="13.2" x14ac:dyDescent="0.25">
      <c r="A294" s="1"/>
      <c r="B294" s="1"/>
      <c r="C294" s="1"/>
      <c r="D294" s="52"/>
      <c r="E294" s="1"/>
      <c r="F294" s="1"/>
      <c r="G294" s="53"/>
      <c r="H294" s="1"/>
      <c r="I294" s="1"/>
      <c r="J294" s="4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spans="1:22" ht="13.2" x14ac:dyDescent="0.25">
      <c r="A295" s="1"/>
      <c r="B295" s="1"/>
      <c r="C295" s="1"/>
      <c r="D295" s="52"/>
      <c r="E295" s="1"/>
      <c r="F295" s="1"/>
      <c r="G295" s="53"/>
      <c r="H295" s="1"/>
      <c r="I295" s="1"/>
      <c r="J295" s="4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spans="1:22" ht="13.2" x14ac:dyDescent="0.25">
      <c r="A296" s="1"/>
      <c r="B296" s="1"/>
      <c r="C296" s="1"/>
      <c r="D296" s="52"/>
      <c r="E296" s="1"/>
      <c r="F296" s="1"/>
      <c r="G296" s="53"/>
      <c r="H296" s="1"/>
      <c r="I296" s="1"/>
      <c r="J296" s="4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spans="1:22" ht="13.2" x14ac:dyDescent="0.25">
      <c r="A297" s="1"/>
      <c r="B297" s="1"/>
      <c r="C297" s="1"/>
      <c r="D297" s="52"/>
      <c r="E297" s="1"/>
      <c r="F297" s="1"/>
      <c r="G297" s="53"/>
      <c r="H297" s="1"/>
      <c r="I297" s="1"/>
      <c r="J297" s="4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spans="1:22" ht="13.2" x14ac:dyDescent="0.25">
      <c r="A298" s="1"/>
      <c r="B298" s="1"/>
      <c r="C298" s="1"/>
      <c r="D298" s="52"/>
      <c r="E298" s="1"/>
      <c r="F298" s="1"/>
      <c r="G298" s="53"/>
      <c r="H298" s="1"/>
      <c r="I298" s="1"/>
      <c r="J298" s="4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spans="1:22" ht="13.2" x14ac:dyDescent="0.25">
      <c r="A299" s="1"/>
      <c r="B299" s="1"/>
      <c r="C299" s="1"/>
      <c r="D299" s="52"/>
      <c r="E299" s="1"/>
      <c r="F299" s="1"/>
      <c r="G299" s="53"/>
      <c r="H299" s="1"/>
      <c r="I299" s="1"/>
      <c r="J299" s="4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spans="1:22" ht="13.2" x14ac:dyDescent="0.25">
      <c r="A300" s="1"/>
      <c r="B300" s="1"/>
      <c r="C300" s="1"/>
      <c r="D300" s="52"/>
      <c r="E300" s="1"/>
      <c r="F300" s="1"/>
      <c r="G300" s="53"/>
      <c r="H300" s="1"/>
      <c r="I300" s="1"/>
      <c r="J300" s="4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spans="1:22" ht="13.2" x14ac:dyDescent="0.25">
      <c r="A301" s="1"/>
      <c r="B301" s="1"/>
      <c r="C301" s="1"/>
      <c r="D301" s="52"/>
      <c r="E301" s="1"/>
      <c r="F301" s="1"/>
      <c r="G301" s="53"/>
      <c r="H301" s="1"/>
      <c r="I301" s="1"/>
      <c r="J301" s="4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spans="1:22" ht="13.2" x14ac:dyDescent="0.25">
      <c r="A302" s="1"/>
      <c r="B302" s="1"/>
      <c r="C302" s="1"/>
      <c r="D302" s="52"/>
      <c r="E302" s="1"/>
      <c r="F302" s="1"/>
      <c r="G302" s="53"/>
      <c r="H302" s="1"/>
      <c r="I302" s="1"/>
      <c r="J302" s="4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spans="1:22" ht="13.2" x14ac:dyDescent="0.25">
      <c r="A303" s="1"/>
      <c r="B303" s="1"/>
      <c r="C303" s="1"/>
      <c r="D303" s="52"/>
      <c r="E303" s="1"/>
      <c r="F303" s="1"/>
      <c r="G303" s="53"/>
      <c r="H303" s="1"/>
      <c r="I303" s="1"/>
      <c r="J303" s="4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spans="1:22" ht="13.2" x14ac:dyDescent="0.25">
      <c r="A304" s="1"/>
      <c r="B304" s="1"/>
      <c r="C304" s="1"/>
      <c r="D304" s="52"/>
      <c r="E304" s="1"/>
      <c r="F304" s="1"/>
      <c r="G304" s="53"/>
      <c r="H304" s="1"/>
      <c r="I304" s="1"/>
      <c r="J304" s="4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spans="1:22" ht="13.2" x14ac:dyDescent="0.25">
      <c r="A305" s="1"/>
      <c r="B305" s="1"/>
      <c r="C305" s="1"/>
      <c r="D305" s="52"/>
      <c r="E305" s="1"/>
      <c r="F305" s="1"/>
      <c r="G305" s="53"/>
      <c r="H305" s="1"/>
      <c r="I305" s="1"/>
      <c r="J305" s="4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spans="1:22" ht="13.2" x14ac:dyDescent="0.25">
      <c r="A306" s="1"/>
      <c r="B306" s="1"/>
      <c r="C306" s="1"/>
      <c r="D306" s="52"/>
      <c r="E306" s="1"/>
      <c r="F306" s="1"/>
      <c r="G306" s="53"/>
      <c r="H306" s="1"/>
      <c r="I306" s="1"/>
      <c r="J306" s="4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spans="1:22" ht="13.2" x14ac:dyDescent="0.25">
      <c r="A307" s="1"/>
      <c r="B307" s="1"/>
      <c r="C307" s="1"/>
      <c r="D307" s="52"/>
      <c r="E307" s="1"/>
      <c r="F307" s="1"/>
      <c r="G307" s="53"/>
      <c r="H307" s="1"/>
      <c r="I307" s="1"/>
      <c r="J307" s="4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</row>
    <row r="308" spans="1:22" ht="15.6" x14ac:dyDescent="0.3">
      <c r="A308" s="1" t="str">
        <f>LEFT($D311,2)&amp;"b"</f>
        <v>13b</v>
      </c>
      <c r="B308" s="18"/>
      <c r="C308" s="19" t="str">
        <f t="shared" ref="C308:C312" si="14">C208</f>
        <v>Age Group</v>
      </c>
      <c r="D308" s="20" t="str">
        <f>D311</f>
        <v>13 &amp; Over Boys</v>
      </c>
      <c r="E308" s="18"/>
      <c r="F308" s="19" t="str">
        <f>F208</f>
        <v>Event Date</v>
      </c>
      <c r="G308" s="113" t="str">
        <f>C$1</f>
        <v>7/09/2023</v>
      </c>
      <c r="H308" s="108"/>
      <c r="I308" s="108"/>
      <c r="J308" s="4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spans="1:22" ht="13.2" x14ac:dyDescent="0.25">
      <c r="A309" s="1"/>
      <c r="B309" s="18"/>
      <c r="C309" s="22" t="str">
        <f t="shared" si="14"/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309" s="2"/>
      <c r="E309" s="18"/>
      <c r="F309" s="18"/>
      <c r="G309" s="66"/>
      <c r="H309" s="18"/>
      <c r="I309" s="18"/>
      <c r="J309" s="4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spans="1:22" ht="13.2" x14ac:dyDescent="0.25">
      <c r="A310" s="1"/>
      <c r="B310" s="18"/>
      <c r="C310" s="22" t="str">
        <f t="shared" si="14"/>
        <v>* Enter Judge, Rep and any comments below Diver Details, and change "Report Status" when done
* Click "MeetResults" tab at bottom to review team scores and diver placement</v>
      </c>
      <c r="D310" s="2"/>
      <c r="E310" s="18"/>
      <c r="F310" s="18"/>
      <c r="G310" s="66"/>
      <c r="H310" s="18"/>
      <c r="I310" s="18"/>
      <c r="J310" s="4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spans="1:22" ht="15.6" x14ac:dyDescent="0.3">
      <c r="A311" s="1"/>
      <c r="B311" s="25"/>
      <c r="C311" s="26" t="str">
        <f t="shared" si="14"/>
        <v>Age and Gender</v>
      </c>
      <c r="D311" s="114" t="str">
        <f>C6</f>
        <v>13 &amp; Over Boys</v>
      </c>
      <c r="E311" s="115"/>
      <c r="F311" s="115"/>
      <c r="G311" s="115"/>
      <c r="H311" s="25"/>
      <c r="I311" s="25"/>
      <c r="J311" s="4"/>
      <c r="K311" s="116" t="s">
        <v>21</v>
      </c>
      <c r="L311" s="108"/>
      <c r="M311" s="108"/>
      <c r="N311" s="108"/>
      <c r="O311" s="108"/>
      <c r="P311" s="108"/>
      <c r="Q311" s="108"/>
      <c r="R311" s="108"/>
      <c r="S311" s="5"/>
      <c r="T311" s="5"/>
      <c r="U311" s="5"/>
      <c r="V311" s="5"/>
    </row>
    <row r="312" spans="1:22" ht="15.6" x14ac:dyDescent="0.3">
      <c r="A312" s="1"/>
      <c r="B312" s="27" t="s">
        <v>22</v>
      </c>
      <c r="C312" s="28" t="str">
        <f t="shared" si="14"/>
        <v>Diver 1 Name</v>
      </c>
      <c r="D312" s="29" t="str">
        <f t="shared" ref="D312:G312" si="15">D212</f>
        <v>D1 Club</v>
      </c>
      <c r="E312" s="28" t="str">
        <f t="shared" si="15"/>
        <v>Diver 2 Name</v>
      </c>
      <c r="F312" s="29" t="str">
        <f t="shared" si="15"/>
        <v>D2 Club</v>
      </c>
      <c r="G312" s="30" t="str">
        <f t="shared" si="15"/>
        <v>Score</v>
      </c>
      <c r="H312" s="31" t="s">
        <v>228</v>
      </c>
      <c r="I312" s="31" t="s">
        <v>229</v>
      </c>
      <c r="J312" s="4"/>
      <c r="K312" s="21" t="str">
        <f t="shared" ref="K312:V312" si="16">K$12</f>
        <v>D1Name</v>
      </c>
      <c r="L312" s="21" t="str">
        <f t="shared" si="16"/>
        <v>D1Club</v>
      </c>
      <c r="M312" s="21" t="str">
        <f t="shared" si="16"/>
        <v>D1Gend</v>
      </c>
      <c r="N312" s="21" t="str">
        <f t="shared" si="16"/>
        <v>D1Max</v>
      </c>
      <c r="O312" s="21" t="str">
        <f t="shared" si="16"/>
        <v>D1Limit</v>
      </c>
      <c r="P312" s="21" t="str">
        <f t="shared" si="16"/>
        <v>D1Err</v>
      </c>
      <c r="Q312" s="21" t="str">
        <f t="shared" si="16"/>
        <v>D2Name</v>
      </c>
      <c r="R312" s="21" t="str">
        <f t="shared" si="16"/>
        <v>D2Club</v>
      </c>
      <c r="S312" s="21" t="str">
        <f t="shared" si="16"/>
        <v>D2Gend</v>
      </c>
      <c r="T312" s="21" t="str">
        <f t="shared" si="16"/>
        <v>D2Max</v>
      </c>
      <c r="U312" s="21" t="str">
        <f t="shared" si="16"/>
        <v>D2Limit</v>
      </c>
      <c r="V312" s="21" t="str">
        <f t="shared" si="16"/>
        <v>D2Err</v>
      </c>
    </row>
    <row r="313" spans="1:22" ht="13.2" x14ac:dyDescent="0.25">
      <c r="A313" s="1" t="s">
        <v>7</v>
      </c>
      <c r="B313" s="32" t="str">
        <f t="array" ref="B313:B362">B$112&amp;$A308&amp;$A313:A362</f>
        <v>H13b1</v>
      </c>
      <c r="C313" s="33" t="s">
        <v>181</v>
      </c>
      <c r="D313" s="34" t="s">
        <v>45</v>
      </c>
      <c r="E313" s="33" t="s">
        <v>182</v>
      </c>
      <c r="F313" s="34" t="s">
        <v>45</v>
      </c>
      <c r="G313" s="38">
        <v>49.05</v>
      </c>
      <c r="H313" s="36" t="s">
        <v>43</v>
      </c>
      <c r="I313" s="36" t="s">
        <v>156</v>
      </c>
      <c r="J313" s="4"/>
      <c r="K313" s="37" t="e">
        <f t="array" ref="K313:K362">IF($C313:$C362="","", VLOOKUP($C313:$C362,#REF!,1,0))</f>
        <v>#REF!</v>
      </c>
      <c r="L313" s="5" t="s">
        <v>45</v>
      </c>
      <c r="M313" s="5" t="e">
        <f t="array" ref="M313:M362">IF($C313:$C362="","", VLOOKUP($C313:$C362,#REF!,3,0)&amp;VLOOKUP($C313:$C362,#REF!,2,0))</f>
        <v>#REF!</v>
      </c>
      <c r="N313" s="5" t="e">
        <f t="array" ref="N313:N362">IF($C313:$C362="","", VLOOKUP($C313:$C362,#REF!,9,0))</f>
        <v>#REF!</v>
      </c>
      <c r="O313" s="5" t="e">
        <f t="array" ref="O313:O362">IF($C313:$C362="","", VLOOKUP(VLOOKUP(VALUE(MID(M313:M362,2,2)),#REF!,2,0)&amp;LEFT(M313:M362,1),#REF!,2,0))</f>
        <v>#REF!</v>
      </c>
      <c r="P313" s="37" t="str">
        <f ca="1">IFERROR(__xludf.DUMMYFUNCTION("ARRAYFORMULA( IF(  (   NOT( ISNUMBER( VALUE($A313:$A350)) )+( C313:C350="""" )   ), """", 
 IF( ISNA( K313:K350 ), ""Diver-NF"", 
 IF( (   ( ISNA( L313:L350 ))+( D313:D350 &lt;&gt; L313:L350 )   ), ""Club-""&amp;L313:L350,
 IF( VLOOKUP( K313:K350&amp;L313:L350, QUERY( "&amp;"{ $C:$C&amp;$D:$D; $E:$E&amp;$F:$F }, ""SELECT Col1, COUNT(Col1) GROUP BY Col1 LABEL COUNT(Col1) ''""),2,0 ) &gt; 1, ""Duplicate"",
 IF( UPPER( LEFT( M313:M350,1))&lt;&gt; UPPER( RIGHT( $A308, 1)),""Gender"",
 IF( VALUE( MID( M313:M350,2,2)) &lt; VALUE( TRIM( LEFT( $D311,2))"&amp;"),""Age-"" &amp; MID( M313:M350,2,2),""""))))
)))"),"")</f>
        <v/>
      </c>
      <c r="Q313" s="37" t="e">
        <f t="array" ref="Q313:Q362">IF($E313:$E362="","", VLOOKUP($E313:$E362,#REF!,1,0))</f>
        <v>#REF!</v>
      </c>
      <c r="R313" s="5" t="s">
        <v>45</v>
      </c>
      <c r="S313" s="5" t="e">
        <f t="array" ref="S313:S362">IF($E313:$E362="","", VLOOKUP($E313:$E362,#REF!,3,0)&amp;VLOOKUP($E313:$E362,#REF!,2,0))</f>
        <v>#REF!</v>
      </c>
      <c r="T313" s="5" t="e">
        <f t="array" ref="T313:T362">IF($E313:$E362="","", VLOOKUP($E313:$E362,#REF!,9,0))</f>
        <v>#REF!</v>
      </c>
      <c r="U313" s="5" t="e">
        <f t="array" ref="U313:U362">IF($E313:$E362="","", VLOOKUP(VLOOKUP(VALUE(MID(S313:S362,2,2)),#REF!,2,0)&amp;LEFT(S313:S362,1),#REF!,2,0))</f>
        <v>#REF!</v>
      </c>
      <c r="V313" s="5" t="str">
        <f ca="1">IFERROR(__xludf.DUMMYFUNCTION("ARRAYFORMULA( IF( (   NOT( ISNUMBER( VALUE( $A313:$A350)) )+( E313:E350="""" )   ), """", 
 IF( ISNA( Q313:Q350 ), ""Diver-NF"", 
 IF( (   ( ISNA( R313:R350 ))+( F313:F350 &lt;&gt; R313:R350 )   ), ""Club-""&amp;R313:R350,
 IF( VLOOKUP( Q313:Q350&amp;R313:R350, QUERY( "&amp;"{ $C:$C&amp;$D:$D; $E:$E&amp;$F:$F }, ""SELECT Col1, COUNT(Col1) GROUP BY Col1 LABEL COUNT(Col1) ''""),2,0 ) &gt; 1, ""Duplicate"",
 IF( UPPER( LEFT( S313:S350,1))&lt;&gt; UPPER( RIGHT( $A308, 1)),""Gender"",
 IF( VALUE( MID( S313:S350,2,2)) &lt; VALUE( TRIM( LEFT( $D311,2))"&amp;"),""Age-"" &amp; MID( S313:S350,2,2),""""))))
)))"),"Age-12")</f>
        <v>Age-12</v>
      </c>
    </row>
    <row r="314" spans="1:22" ht="13.2" x14ac:dyDescent="0.25">
      <c r="A314" s="1">
        <f t="shared" ref="A314:A362" si="17">A313+1</f>
        <v>2</v>
      </c>
      <c r="B314" s="27" t="str">
        <v>H13b2</v>
      </c>
      <c r="C314" s="33" t="s">
        <v>183</v>
      </c>
      <c r="D314" s="34" t="s">
        <v>41</v>
      </c>
      <c r="E314" s="33" t="s">
        <v>184</v>
      </c>
      <c r="F314" s="34" t="s">
        <v>41</v>
      </c>
      <c r="G314" s="38">
        <v>67.23</v>
      </c>
      <c r="H314" s="36" t="s">
        <v>43</v>
      </c>
      <c r="I314" s="36" t="s">
        <v>156</v>
      </c>
      <c r="J314" s="4"/>
      <c r="K314" s="37" t="e">
        <v>#REF!</v>
      </c>
      <c r="L314" s="5" t="s">
        <v>41</v>
      </c>
      <c r="M314" s="5" t="e">
        <v>#REF!</v>
      </c>
      <c r="N314" s="5" t="e">
        <v>#REF!</v>
      </c>
      <c r="O314" s="5" t="e">
        <v>#REF!</v>
      </c>
      <c r="P314" s="37" t="str">
        <f ca="1">IFERROR(__xludf.DUMMYFUNCTION("""COMPUTED_VALUE"""),"")</f>
        <v/>
      </c>
      <c r="Q314" s="37" t="e">
        <v>#REF!</v>
      </c>
      <c r="R314" s="5" t="s">
        <v>41</v>
      </c>
      <c r="S314" s="5" t="e">
        <v>#REF!</v>
      </c>
      <c r="T314" s="5" t="e">
        <v>#REF!</v>
      </c>
      <c r="U314" s="5" t="e">
        <v>#REF!</v>
      </c>
      <c r="V314" s="5" t="str">
        <f ca="1">IFERROR(__xludf.DUMMYFUNCTION("""COMPUTED_VALUE"""),"Age-12")</f>
        <v>Age-12</v>
      </c>
    </row>
    <row r="315" spans="1:22" ht="13.2" x14ac:dyDescent="0.25">
      <c r="A315" s="1">
        <f t="shared" si="17"/>
        <v>3</v>
      </c>
      <c r="B315" s="27" t="str">
        <v>H13b3</v>
      </c>
      <c r="C315" s="33" t="s">
        <v>185</v>
      </c>
      <c r="D315" s="34" t="s">
        <v>41</v>
      </c>
      <c r="E315" s="33" t="s">
        <v>186</v>
      </c>
      <c r="F315" s="34" t="s">
        <v>41</v>
      </c>
      <c r="G315" s="38">
        <v>83.4</v>
      </c>
      <c r="H315" s="36" t="s">
        <v>43</v>
      </c>
      <c r="I315" s="36" t="s">
        <v>43</v>
      </c>
      <c r="J315" s="4"/>
      <c r="K315" s="37" t="e">
        <v>#REF!</v>
      </c>
      <c r="L315" s="5" t="s">
        <v>41</v>
      </c>
      <c r="M315" s="5" t="e">
        <v>#REF!</v>
      </c>
      <c r="N315" s="5" t="e">
        <v>#REF!</v>
      </c>
      <c r="O315" s="5" t="e">
        <v>#REF!</v>
      </c>
      <c r="P315" s="37" t="str">
        <f ca="1">IFERROR(__xludf.DUMMYFUNCTION("""COMPUTED_VALUE"""),"")</f>
        <v/>
      </c>
      <c r="Q315" s="37" t="e">
        <v>#REF!</v>
      </c>
      <c r="R315" s="5" t="s">
        <v>41</v>
      </c>
      <c r="S315" s="5" t="e">
        <v>#REF!</v>
      </c>
      <c r="T315" s="5" t="e">
        <v>#REF!</v>
      </c>
      <c r="U315" s="5" t="e">
        <v>#REF!</v>
      </c>
      <c r="V315" s="5" t="str">
        <f ca="1">IFERROR(__xludf.DUMMYFUNCTION("""COMPUTED_VALUE"""),"")</f>
        <v/>
      </c>
    </row>
    <row r="316" spans="1:22" ht="13.2" x14ac:dyDescent="0.25">
      <c r="A316" s="1">
        <f t="shared" si="17"/>
        <v>4</v>
      </c>
      <c r="B316" s="27" t="str">
        <v>H13b4</v>
      </c>
      <c r="C316" s="33" t="s">
        <v>187</v>
      </c>
      <c r="D316" s="34" t="s">
        <v>59</v>
      </c>
      <c r="E316" s="33" t="s">
        <v>188</v>
      </c>
      <c r="F316" s="34" t="s">
        <v>59</v>
      </c>
      <c r="G316" s="38">
        <v>72.900000000000006</v>
      </c>
      <c r="H316" s="36" t="s">
        <v>43</v>
      </c>
      <c r="I316" s="36" t="s">
        <v>43</v>
      </c>
      <c r="J316" s="4"/>
      <c r="K316" s="37" t="e">
        <v>#REF!</v>
      </c>
      <c r="L316" s="5" t="s">
        <v>59</v>
      </c>
      <c r="M316" s="5" t="e">
        <v>#REF!</v>
      </c>
      <c r="N316" s="5" t="e">
        <v>#REF!</v>
      </c>
      <c r="O316" s="5" t="e">
        <v>#REF!</v>
      </c>
      <c r="P316" s="37" t="str">
        <f ca="1">IFERROR(__xludf.DUMMYFUNCTION("""COMPUTED_VALUE"""),"")</f>
        <v/>
      </c>
      <c r="Q316" s="37" t="e">
        <v>#REF!</v>
      </c>
      <c r="R316" s="5" t="s">
        <v>59</v>
      </c>
      <c r="S316" s="5" t="e">
        <v>#REF!</v>
      </c>
      <c r="T316" s="5" t="e">
        <v>#REF!</v>
      </c>
      <c r="U316" s="5" t="e">
        <v>#REF!</v>
      </c>
      <c r="V316" s="5" t="str">
        <f ca="1">IFERROR(__xludf.DUMMYFUNCTION("""COMPUTED_VALUE"""),"")</f>
        <v/>
      </c>
    </row>
    <row r="317" spans="1:22" ht="13.2" x14ac:dyDescent="0.25">
      <c r="A317" s="1">
        <f t="shared" si="17"/>
        <v>5</v>
      </c>
      <c r="B317" s="27" t="str">
        <v>H13b5</v>
      </c>
      <c r="C317" s="33" t="s">
        <v>189</v>
      </c>
      <c r="D317" s="34" t="s">
        <v>129</v>
      </c>
      <c r="E317" s="68" t="s">
        <v>190</v>
      </c>
      <c r="F317" s="34" t="s">
        <v>191</v>
      </c>
      <c r="G317" s="38">
        <v>99.12</v>
      </c>
      <c r="H317" s="36" t="s">
        <v>43</v>
      </c>
      <c r="I317" s="36" t="s">
        <v>43</v>
      </c>
      <c r="J317" s="4"/>
      <c r="K317" s="37" t="e">
        <v>#REF!</v>
      </c>
      <c r="L317" s="5" t="s">
        <v>129</v>
      </c>
      <c r="M317" s="5" t="e">
        <v>#REF!</v>
      </c>
      <c r="N317" s="5" t="e">
        <v>#REF!</v>
      </c>
      <c r="O317" s="5" t="e">
        <v>#REF!</v>
      </c>
      <c r="P317" s="37" t="str">
        <f ca="1">IFERROR(__xludf.DUMMYFUNCTION("""COMPUTED_VALUE"""),"")</f>
        <v/>
      </c>
      <c r="Q317" s="37" t="e">
        <v>#REF!</v>
      </c>
      <c r="R317" s="5" t="s">
        <v>191</v>
      </c>
      <c r="S317" s="5" t="e">
        <v>#REF!</v>
      </c>
      <c r="T317" s="5" t="e">
        <v>#REF!</v>
      </c>
      <c r="U317" s="5" t="e">
        <v>#REF!</v>
      </c>
      <c r="V317" s="5" t="str">
        <f ca="1">IFERROR(__xludf.DUMMYFUNCTION("""COMPUTED_VALUE"""),"")</f>
        <v/>
      </c>
    </row>
    <row r="318" spans="1:22" ht="13.2" x14ac:dyDescent="0.25">
      <c r="A318" s="1">
        <f t="shared" si="17"/>
        <v>6</v>
      </c>
      <c r="B318" s="27" t="str">
        <v>H13b6</v>
      </c>
      <c r="C318" s="33" t="s">
        <v>192</v>
      </c>
      <c r="D318" s="34" t="s">
        <v>193</v>
      </c>
      <c r="E318" s="33" t="s">
        <v>194</v>
      </c>
      <c r="F318" s="34" t="s">
        <v>152</v>
      </c>
      <c r="G318" s="38">
        <v>101.07</v>
      </c>
      <c r="H318" s="36" t="s">
        <v>43</v>
      </c>
      <c r="I318" s="36" t="s">
        <v>43</v>
      </c>
      <c r="J318" s="4"/>
      <c r="K318" s="37" t="e">
        <v>#REF!</v>
      </c>
      <c r="L318" s="5" t="s">
        <v>193</v>
      </c>
      <c r="M318" s="5" t="e">
        <v>#REF!</v>
      </c>
      <c r="N318" s="5" t="e">
        <v>#REF!</v>
      </c>
      <c r="O318" s="5" t="e">
        <v>#REF!</v>
      </c>
      <c r="P318" s="37" t="str">
        <f ca="1">IFERROR(__xludf.DUMMYFUNCTION("""COMPUTED_VALUE"""),"")</f>
        <v/>
      </c>
      <c r="Q318" s="37" t="e">
        <v>#REF!</v>
      </c>
      <c r="R318" s="5" t="s">
        <v>152</v>
      </c>
      <c r="S318" s="5" t="e">
        <v>#REF!</v>
      </c>
      <c r="T318" s="5" t="e">
        <v>#REF!</v>
      </c>
      <c r="U318" s="5" t="e">
        <v>#REF!</v>
      </c>
      <c r="V318" s="5" t="str">
        <f ca="1">IFERROR(__xludf.DUMMYFUNCTION("""COMPUTED_VALUE"""),"")</f>
        <v/>
      </c>
    </row>
    <row r="319" spans="1:22" ht="13.2" x14ac:dyDescent="0.25">
      <c r="A319" s="1">
        <f t="shared" si="17"/>
        <v>7</v>
      </c>
      <c r="B319" s="27" t="str">
        <v>H13b7</v>
      </c>
      <c r="C319" s="33" t="s">
        <v>195</v>
      </c>
      <c r="D319" s="34" t="s">
        <v>152</v>
      </c>
      <c r="E319" s="33" t="s">
        <v>196</v>
      </c>
      <c r="F319" s="34" t="s">
        <v>152</v>
      </c>
      <c r="G319" s="38">
        <v>91.41</v>
      </c>
      <c r="H319" s="36" t="s">
        <v>43</v>
      </c>
      <c r="I319" s="36" t="s">
        <v>43</v>
      </c>
      <c r="J319" s="4"/>
      <c r="K319" s="37" t="e">
        <v>#REF!</v>
      </c>
      <c r="L319" s="5" t="s">
        <v>152</v>
      </c>
      <c r="M319" s="5" t="e">
        <v>#REF!</v>
      </c>
      <c r="N319" s="5" t="e">
        <v>#REF!</v>
      </c>
      <c r="O319" s="5" t="e">
        <v>#REF!</v>
      </c>
      <c r="P319" s="37" t="str">
        <f ca="1">IFERROR(__xludf.DUMMYFUNCTION("""COMPUTED_VALUE"""),"")</f>
        <v/>
      </c>
      <c r="Q319" s="37" t="e">
        <v>#REF!</v>
      </c>
      <c r="R319" s="5" t="s">
        <v>152</v>
      </c>
      <c r="S319" s="5" t="e">
        <v>#REF!</v>
      </c>
      <c r="T319" s="5" t="e">
        <v>#REF!</v>
      </c>
      <c r="U319" s="5" t="e">
        <v>#REF!</v>
      </c>
      <c r="V319" s="5" t="str">
        <f ca="1">IFERROR(__xludf.DUMMYFUNCTION("""COMPUTED_VALUE"""),"")</f>
        <v/>
      </c>
    </row>
    <row r="320" spans="1:22" ht="13.2" x14ac:dyDescent="0.25">
      <c r="A320" s="1">
        <f t="shared" si="17"/>
        <v>8</v>
      </c>
      <c r="B320" s="27" t="str">
        <v>H13b8</v>
      </c>
      <c r="C320" s="33" t="s">
        <v>197</v>
      </c>
      <c r="D320" s="34" t="s">
        <v>72</v>
      </c>
      <c r="E320" s="33" t="s">
        <v>198</v>
      </c>
      <c r="F320" s="34" t="s">
        <v>72</v>
      </c>
      <c r="G320" s="38">
        <v>84.36</v>
      </c>
      <c r="H320" s="36" t="s">
        <v>43</v>
      </c>
      <c r="I320" s="36" t="s">
        <v>43</v>
      </c>
      <c r="J320" s="4"/>
      <c r="K320" s="37" t="e">
        <v>#REF!</v>
      </c>
      <c r="L320" s="5" t="s">
        <v>72</v>
      </c>
      <c r="M320" s="5" t="e">
        <v>#REF!</v>
      </c>
      <c r="N320" s="5" t="e">
        <v>#REF!</v>
      </c>
      <c r="O320" s="5" t="e">
        <v>#REF!</v>
      </c>
      <c r="P320" s="37" t="str">
        <f ca="1">IFERROR(__xludf.DUMMYFUNCTION("""COMPUTED_VALUE"""),"")</f>
        <v/>
      </c>
      <c r="Q320" s="37" t="e">
        <v>#REF!</v>
      </c>
      <c r="R320" s="5" t="s">
        <v>72</v>
      </c>
      <c r="S320" s="5" t="e">
        <v>#REF!</v>
      </c>
      <c r="T320" s="5" t="e">
        <v>#REF!</v>
      </c>
      <c r="U320" s="5" t="e">
        <v>#REF!</v>
      </c>
      <c r="V320" s="5" t="str">
        <f ca="1">IFERROR(__xludf.DUMMYFUNCTION("""COMPUTED_VALUE"""),"")</f>
        <v/>
      </c>
    </row>
    <row r="321" spans="1:22" ht="13.2" x14ac:dyDescent="0.25">
      <c r="A321" s="1">
        <f t="shared" si="17"/>
        <v>9</v>
      </c>
      <c r="B321" s="27" t="str">
        <v>H13b9</v>
      </c>
      <c r="C321" s="39" t="s">
        <v>199</v>
      </c>
      <c r="D321" s="40" t="s">
        <v>78</v>
      </c>
      <c r="E321" s="41" t="s">
        <v>200</v>
      </c>
      <c r="F321" s="40" t="s">
        <v>78</v>
      </c>
      <c r="G321" s="42">
        <v>48.42</v>
      </c>
      <c r="H321" s="36" t="s">
        <v>43</v>
      </c>
      <c r="I321" s="36" t="s">
        <v>43</v>
      </c>
      <c r="J321" s="4"/>
      <c r="K321" s="37" t="e">
        <v>#REF!</v>
      </c>
      <c r="L321" s="5" t="s">
        <v>78</v>
      </c>
      <c r="M321" s="5" t="e">
        <v>#REF!</v>
      </c>
      <c r="N321" s="5" t="e">
        <v>#REF!</v>
      </c>
      <c r="O321" s="5" t="e">
        <v>#REF!</v>
      </c>
      <c r="P321" s="37" t="str">
        <f ca="1">IFERROR(__xludf.DUMMYFUNCTION("""COMPUTED_VALUE"""),"")</f>
        <v/>
      </c>
      <c r="Q321" s="37" t="e">
        <v>#REF!</v>
      </c>
      <c r="R321" s="5" t="s">
        <v>78</v>
      </c>
      <c r="S321" s="5" t="e">
        <v>#REF!</v>
      </c>
      <c r="T321" s="5" t="e">
        <v>#REF!</v>
      </c>
      <c r="U321" s="5" t="e">
        <v>#REF!</v>
      </c>
      <c r="V321" s="5" t="str">
        <f ca="1">IFERROR(__xludf.DUMMYFUNCTION("""COMPUTED_VALUE"""),"")</f>
        <v/>
      </c>
    </row>
    <row r="322" spans="1:22" ht="13.2" x14ac:dyDescent="0.25">
      <c r="A322" s="1">
        <f t="shared" si="17"/>
        <v>10</v>
      </c>
      <c r="B322" s="27" t="str">
        <v>H13b10</v>
      </c>
      <c r="C322" s="39" t="s">
        <v>201</v>
      </c>
      <c r="D322" s="40" t="s">
        <v>48</v>
      </c>
      <c r="E322" s="41" t="s">
        <v>202</v>
      </c>
      <c r="F322" s="40" t="s">
        <v>48</v>
      </c>
      <c r="G322" s="42">
        <v>79.319999999999993</v>
      </c>
      <c r="H322" s="36" t="s">
        <v>203</v>
      </c>
      <c r="I322" s="36" t="s">
        <v>43</v>
      </c>
      <c r="J322" s="4"/>
      <c r="K322" s="37" t="e">
        <v>#REF!</v>
      </c>
      <c r="L322" s="5" t="s">
        <v>48</v>
      </c>
      <c r="M322" s="5" t="e">
        <v>#REF!</v>
      </c>
      <c r="N322" s="5" t="e">
        <v>#REF!</v>
      </c>
      <c r="O322" s="5" t="e">
        <v>#REF!</v>
      </c>
      <c r="P322" s="37" t="str">
        <f ca="1">IFERROR(__xludf.DUMMYFUNCTION("""COMPUTED_VALUE"""),"Age-11")</f>
        <v>Age-11</v>
      </c>
      <c r="Q322" s="37" t="e">
        <v>#REF!</v>
      </c>
      <c r="R322" s="5" t="s">
        <v>48</v>
      </c>
      <c r="S322" s="5" t="e">
        <v>#REF!</v>
      </c>
      <c r="T322" s="5" t="e">
        <v>#REF!</v>
      </c>
      <c r="U322" s="5" t="e">
        <v>#REF!</v>
      </c>
      <c r="V322" s="5" t="str">
        <f ca="1">IFERROR(__xludf.DUMMYFUNCTION("""COMPUTED_VALUE"""),"")</f>
        <v/>
      </c>
    </row>
    <row r="323" spans="1:22" ht="13.2" x14ac:dyDescent="0.25">
      <c r="A323" s="1">
        <f t="shared" si="17"/>
        <v>11</v>
      </c>
      <c r="B323" s="27" t="str">
        <v>H13b11</v>
      </c>
      <c r="C323" s="39" t="s">
        <v>204</v>
      </c>
      <c r="D323" s="40" t="s">
        <v>56</v>
      </c>
      <c r="E323" s="41" t="s">
        <v>205</v>
      </c>
      <c r="F323" s="40" t="s">
        <v>56</v>
      </c>
      <c r="G323" s="42">
        <v>99.09</v>
      </c>
      <c r="H323" s="36" t="s">
        <v>43</v>
      </c>
      <c r="I323" s="36" t="s">
        <v>43</v>
      </c>
      <c r="J323" s="4"/>
      <c r="K323" s="37" t="e">
        <v>#REF!</v>
      </c>
      <c r="L323" s="5" t="s">
        <v>56</v>
      </c>
      <c r="M323" s="5" t="e">
        <v>#REF!</v>
      </c>
      <c r="N323" s="5" t="e">
        <v>#REF!</v>
      </c>
      <c r="O323" s="5" t="e">
        <v>#REF!</v>
      </c>
      <c r="P323" s="37" t="str">
        <f ca="1">IFERROR(__xludf.DUMMYFUNCTION("""COMPUTED_VALUE"""),"")</f>
        <v/>
      </c>
      <c r="Q323" s="37" t="e">
        <v>#REF!</v>
      </c>
      <c r="R323" s="5" t="s">
        <v>56</v>
      </c>
      <c r="S323" s="5" t="e">
        <v>#REF!</v>
      </c>
      <c r="T323" s="5" t="e">
        <v>#REF!</v>
      </c>
      <c r="U323" s="5" t="e">
        <v>#REF!</v>
      </c>
      <c r="V323" s="5" t="str">
        <f ca="1">IFERROR(__xludf.DUMMYFUNCTION("""COMPUTED_VALUE"""),"")</f>
        <v/>
      </c>
    </row>
    <row r="324" spans="1:22" ht="13.2" x14ac:dyDescent="0.25">
      <c r="A324" s="1">
        <f t="shared" si="17"/>
        <v>12</v>
      </c>
      <c r="B324" s="27" t="str">
        <v>H13b12</v>
      </c>
      <c r="C324" s="39" t="s">
        <v>206</v>
      </c>
      <c r="D324" s="40" t="s">
        <v>83</v>
      </c>
      <c r="E324" s="41" t="s">
        <v>207</v>
      </c>
      <c r="F324" s="40" t="s">
        <v>78</v>
      </c>
      <c r="G324" s="42">
        <v>96.84</v>
      </c>
      <c r="H324" s="36" t="s">
        <v>43</v>
      </c>
      <c r="I324" s="36" t="s">
        <v>43</v>
      </c>
      <c r="J324" s="4"/>
      <c r="K324" s="37" t="e">
        <v>#REF!</v>
      </c>
      <c r="L324" s="5" t="s">
        <v>83</v>
      </c>
      <c r="M324" s="5" t="e">
        <v>#REF!</v>
      </c>
      <c r="N324" s="5" t="e">
        <v>#REF!</v>
      </c>
      <c r="O324" s="5" t="e">
        <v>#REF!</v>
      </c>
      <c r="P324" s="37" t="str">
        <f ca="1">IFERROR(__xludf.DUMMYFUNCTION("""COMPUTED_VALUE"""),"")</f>
        <v/>
      </c>
      <c r="Q324" s="37" t="e">
        <v>#REF!</v>
      </c>
      <c r="R324" s="5" t="s">
        <v>78</v>
      </c>
      <c r="S324" s="5" t="e">
        <v>#REF!</v>
      </c>
      <c r="T324" s="5" t="e">
        <v>#REF!</v>
      </c>
      <c r="U324" s="5" t="e">
        <v>#REF!</v>
      </c>
      <c r="V324" s="5" t="str">
        <f ca="1">IFERROR(__xludf.DUMMYFUNCTION("""COMPUTED_VALUE"""),"")</f>
        <v/>
      </c>
    </row>
    <row r="325" spans="1:22" ht="13.2" x14ac:dyDescent="0.25">
      <c r="A325" s="1">
        <f t="shared" si="17"/>
        <v>13</v>
      </c>
      <c r="B325" s="27" t="str">
        <v>H13b13</v>
      </c>
      <c r="C325" s="39" t="s">
        <v>208</v>
      </c>
      <c r="D325" s="40" t="s">
        <v>83</v>
      </c>
      <c r="E325" s="41" t="s">
        <v>209</v>
      </c>
      <c r="F325" s="40" t="s">
        <v>83</v>
      </c>
      <c r="G325" s="42">
        <v>106.86</v>
      </c>
      <c r="H325" s="36" t="s">
        <v>43</v>
      </c>
      <c r="I325" s="36" t="s">
        <v>43</v>
      </c>
      <c r="J325" s="4"/>
      <c r="K325" s="37" t="e">
        <v>#REF!</v>
      </c>
      <c r="L325" s="5" t="s">
        <v>83</v>
      </c>
      <c r="M325" s="5" t="e">
        <v>#REF!</v>
      </c>
      <c r="N325" s="5" t="e">
        <v>#REF!</v>
      </c>
      <c r="O325" s="5" t="e">
        <v>#REF!</v>
      </c>
      <c r="P325" s="37" t="str">
        <f ca="1">IFERROR(__xludf.DUMMYFUNCTION("""COMPUTED_VALUE"""),"")</f>
        <v/>
      </c>
      <c r="Q325" s="37" t="e">
        <v>#REF!</v>
      </c>
      <c r="R325" s="5" t="s">
        <v>83</v>
      </c>
      <c r="S325" s="5" t="e">
        <v>#REF!</v>
      </c>
      <c r="T325" s="5" t="e">
        <v>#REF!</v>
      </c>
      <c r="U325" s="5" t="e">
        <v>#REF!</v>
      </c>
      <c r="V325" s="5" t="str">
        <f ca="1">IFERROR(__xludf.DUMMYFUNCTION("""COMPUTED_VALUE"""),"")</f>
        <v/>
      </c>
    </row>
    <row r="326" spans="1:22" ht="13.2" x14ac:dyDescent="0.25">
      <c r="A326" s="1">
        <f t="shared" si="17"/>
        <v>14</v>
      </c>
      <c r="B326" s="27" t="str">
        <v>H13b14</v>
      </c>
      <c r="C326" s="39" t="s">
        <v>210</v>
      </c>
      <c r="D326" s="40" t="s">
        <v>102</v>
      </c>
      <c r="E326" s="41" t="s">
        <v>211</v>
      </c>
      <c r="F326" s="40" t="s">
        <v>102</v>
      </c>
      <c r="G326" s="42">
        <v>79.319999999999993</v>
      </c>
      <c r="H326" s="36" t="s">
        <v>43</v>
      </c>
      <c r="I326" s="36" t="s">
        <v>43</v>
      </c>
      <c r="J326" s="4"/>
      <c r="K326" s="37" t="e">
        <v>#REF!</v>
      </c>
      <c r="L326" s="5" t="s">
        <v>102</v>
      </c>
      <c r="M326" s="5" t="e">
        <v>#REF!</v>
      </c>
      <c r="N326" s="5" t="e">
        <v>#REF!</v>
      </c>
      <c r="O326" s="5" t="e">
        <v>#REF!</v>
      </c>
      <c r="P326" s="37" t="str">
        <f ca="1">IFERROR(__xludf.DUMMYFUNCTION("""COMPUTED_VALUE"""),"")</f>
        <v/>
      </c>
      <c r="Q326" s="37" t="e">
        <v>#REF!</v>
      </c>
      <c r="R326" s="5" t="s">
        <v>102</v>
      </c>
      <c r="S326" s="5" t="e">
        <v>#REF!</v>
      </c>
      <c r="T326" s="5" t="e">
        <v>#REF!</v>
      </c>
      <c r="U326" s="5" t="e">
        <v>#REF!</v>
      </c>
      <c r="V326" s="5" t="str">
        <f ca="1">IFERROR(__xludf.DUMMYFUNCTION("""COMPUTED_VALUE"""),"")</f>
        <v/>
      </c>
    </row>
    <row r="327" spans="1:22" ht="13.2" x14ac:dyDescent="0.25">
      <c r="A327" s="1">
        <f t="shared" si="17"/>
        <v>15</v>
      </c>
      <c r="B327" s="27" t="str">
        <v>H13b15</v>
      </c>
      <c r="C327" s="39" t="s">
        <v>212</v>
      </c>
      <c r="D327" s="40" t="s">
        <v>45</v>
      </c>
      <c r="E327" s="41" t="s">
        <v>213</v>
      </c>
      <c r="F327" s="40" t="s">
        <v>45</v>
      </c>
      <c r="G327" s="42">
        <v>72.72</v>
      </c>
      <c r="H327" s="36" t="s">
        <v>43</v>
      </c>
      <c r="I327" s="36" t="s">
        <v>156</v>
      </c>
      <c r="J327" s="4"/>
      <c r="K327" s="37" t="e">
        <v>#REF!</v>
      </c>
      <c r="L327" s="5" t="s">
        <v>45</v>
      </c>
      <c r="M327" s="5" t="e">
        <v>#REF!</v>
      </c>
      <c r="N327" s="5" t="e">
        <v>#REF!</v>
      </c>
      <c r="O327" s="5" t="e">
        <v>#REF!</v>
      </c>
      <c r="P327" s="37" t="str">
        <f ca="1">IFERROR(__xludf.DUMMYFUNCTION("""COMPUTED_VALUE"""),"")</f>
        <v/>
      </c>
      <c r="Q327" s="37" t="e">
        <v>#REF!</v>
      </c>
      <c r="R327" s="5" t="s">
        <v>45</v>
      </c>
      <c r="S327" s="5" t="e">
        <v>#REF!</v>
      </c>
      <c r="T327" s="5" t="e">
        <v>#REF!</v>
      </c>
      <c r="U327" s="5" t="e">
        <v>#REF!</v>
      </c>
      <c r="V327" s="5" t="str">
        <f ca="1">IFERROR(__xludf.DUMMYFUNCTION("""COMPUTED_VALUE"""),"Age-12")</f>
        <v>Age-12</v>
      </c>
    </row>
    <row r="328" spans="1:22" ht="13.2" x14ac:dyDescent="0.25">
      <c r="A328" s="1">
        <f t="shared" si="17"/>
        <v>16</v>
      </c>
      <c r="B328" s="27" t="str">
        <v>H13b16</v>
      </c>
      <c r="C328" s="39" t="s">
        <v>214</v>
      </c>
      <c r="D328" s="40" t="s">
        <v>53</v>
      </c>
      <c r="E328" s="41" t="s">
        <v>215</v>
      </c>
      <c r="F328" s="40" t="s">
        <v>53</v>
      </c>
      <c r="G328" s="42">
        <v>103.02</v>
      </c>
      <c r="H328" s="36" t="s">
        <v>43</v>
      </c>
      <c r="I328" s="36" t="s">
        <v>43</v>
      </c>
      <c r="J328" s="4"/>
      <c r="K328" s="37" t="e">
        <v>#REF!</v>
      </c>
      <c r="L328" s="5" t="s">
        <v>53</v>
      </c>
      <c r="M328" s="5" t="e">
        <v>#REF!</v>
      </c>
      <c r="N328" s="5" t="e">
        <v>#REF!</v>
      </c>
      <c r="O328" s="5" t="e">
        <v>#REF!</v>
      </c>
      <c r="P328" s="37" t="str">
        <f ca="1">IFERROR(__xludf.DUMMYFUNCTION("""COMPUTED_VALUE"""),"")</f>
        <v/>
      </c>
      <c r="Q328" s="37" t="e">
        <v>#REF!</v>
      </c>
      <c r="R328" s="5" t="s">
        <v>53</v>
      </c>
      <c r="S328" s="5" t="e">
        <v>#REF!</v>
      </c>
      <c r="T328" s="5" t="e">
        <v>#REF!</v>
      </c>
      <c r="U328" s="5" t="e">
        <v>#REF!</v>
      </c>
      <c r="V328" s="5" t="str">
        <f ca="1">IFERROR(__xludf.DUMMYFUNCTION("""COMPUTED_VALUE"""),"")</f>
        <v/>
      </c>
    </row>
    <row r="329" spans="1:22" ht="13.2" x14ac:dyDescent="0.25">
      <c r="A329" s="1">
        <f t="shared" si="17"/>
        <v>17</v>
      </c>
      <c r="B329" s="27" t="str">
        <v>H13b17</v>
      </c>
      <c r="C329" s="39"/>
      <c r="D329" s="40"/>
      <c r="E329" s="41"/>
      <c r="F329" s="40"/>
      <c r="G329" s="42"/>
      <c r="H329" s="36" t="s">
        <v>43</v>
      </c>
      <c r="I329" s="36" t="s">
        <v>43</v>
      </c>
      <c r="J329" s="4"/>
      <c r="K329" s="37" t="str">
        <v/>
      </c>
      <c r="L329" s="5" t="s">
        <v>43</v>
      </c>
      <c r="M329" s="5" t="str">
        <v/>
      </c>
      <c r="N329" s="5" t="str">
        <v/>
      </c>
      <c r="O329" s="5" t="str">
        <v/>
      </c>
      <c r="P329" s="37" t="str">
        <f ca="1">IFERROR(__xludf.DUMMYFUNCTION("""COMPUTED_VALUE"""),"")</f>
        <v/>
      </c>
      <c r="Q329" s="37" t="str">
        <v/>
      </c>
      <c r="R329" s="5" t="s">
        <v>43</v>
      </c>
      <c r="S329" s="5" t="str">
        <v/>
      </c>
      <c r="T329" s="5" t="str">
        <v/>
      </c>
      <c r="U329" s="5" t="str">
        <v/>
      </c>
      <c r="V329" s="5" t="str">
        <f ca="1">IFERROR(__xludf.DUMMYFUNCTION("""COMPUTED_VALUE"""),"")</f>
        <v/>
      </c>
    </row>
    <row r="330" spans="1:22" ht="13.2" x14ac:dyDescent="0.25">
      <c r="A330" s="1">
        <f t="shared" si="17"/>
        <v>18</v>
      </c>
      <c r="B330" s="27" t="str">
        <v>H13b18</v>
      </c>
      <c r="C330" s="33"/>
      <c r="D330" s="34"/>
      <c r="E330" s="33"/>
      <c r="F330" s="34"/>
      <c r="G330" s="38"/>
      <c r="H330" s="36" t="s">
        <v>43</v>
      </c>
      <c r="I330" s="36" t="s">
        <v>43</v>
      </c>
      <c r="J330" s="4"/>
      <c r="K330" s="37" t="str">
        <v/>
      </c>
      <c r="L330" s="5" t="s">
        <v>43</v>
      </c>
      <c r="M330" s="5" t="str">
        <v/>
      </c>
      <c r="N330" s="5" t="str">
        <v/>
      </c>
      <c r="O330" s="5" t="str">
        <v/>
      </c>
      <c r="P330" s="37" t="str">
        <f ca="1">IFERROR(__xludf.DUMMYFUNCTION("""COMPUTED_VALUE"""),"")</f>
        <v/>
      </c>
      <c r="Q330" s="37" t="str">
        <v/>
      </c>
      <c r="R330" s="5" t="s">
        <v>43</v>
      </c>
      <c r="S330" s="5" t="str">
        <v/>
      </c>
      <c r="T330" s="5" t="str">
        <v/>
      </c>
      <c r="U330" s="5" t="str">
        <v/>
      </c>
      <c r="V330" s="5" t="str">
        <f ca="1">IFERROR(__xludf.DUMMYFUNCTION("""COMPUTED_VALUE"""),"")</f>
        <v/>
      </c>
    </row>
    <row r="331" spans="1:22" ht="13.2" x14ac:dyDescent="0.25">
      <c r="A331" s="1">
        <f t="shared" si="17"/>
        <v>19</v>
      </c>
      <c r="B331" s="27" t="str">
        <v>H13b19</v>
      </c>
      <c r="C331" s="33"/>
      <c r="D331" s="34"/>
      <c r="E331" s="33"/>
      <c r="F331" s="34"/>
      <c r="G331" s="38"/>
      <c r="H331" s="36" t="s">
        <v>43</v>
      </c>
      <c r="I331" s="36" t="s">
        <v>43</v>
      </c>
      <c r="J331" s="4"/>
      <c r="K331" s="37" t="str">
        <v/>
      </c>
      <c r="L331" s="5" t="s">
        <v>43</v>
      </c>
      <c r="M331" s="5" t="str">
        <v/>
      </c>
      <c r="N331" s="5" t="str">
        <v/>
      </c>
      <c r="O331" s="5" t="str">
        <v/>
      </c>
      <c r="P331" s="37" t="str">
        <f ca="1">IFERROR(__xludf.DUMMYFUNCTION("""COMPUTED_VALUE"""),"")</f>
        <v/>
      </c>
      <c r="Q331" s="37" t="str">
        <v/>
      </c>
      <c r="R331" s="5" t="s">
        <v>43</v>
      </c>
      <c r="S331" s="5" t="str">
        <v/>
      </c>
      <c r="T331" s="5" t="str">
        <v/>
      </c>
      <c r="U331" s="5" t="str">
        <v/>
      </c>
      <c r="V331" s="5" t="str">
        <f ca="1">IFERROR(__xludf.DUMMYFUNCTION("""COMPUTED_VALUE"""),"")</f>
        <v/>
      </c>
    </row>
    <row r="332" spans="1:22" ht="13.2" x14ac:dyDescent="0.25">
      <c r="A332" s="1">
        <f t="shared" si="17"/>
        <v>20</v>
      </c>
      <c r="B332" s="27" t="str">
        <v>H13b20</v>
      </c>
      <c r="C332" s="33"/>
      <c r="D332" s="34"/>
      <c r="E332" s="33"/>
      <c r="F332" s="34"/>
      <c r="G332" s="38"/>
      <c r="H332" s="36" t="s">
        <v>43</v>
      </c>
      <c r="I332" s="36" t="s">
        <v>43</v>
      </c>
      <c r="J332" s="4"/>
      <c r="K332" s="37" t="str">
        <v/>
      </c>
      <c r="L332" s="5" t="s">
        <v>43</v>
      </c>
      <c r="M332" s="5" t="str">
        <v/>
      </c>
      <c r="N332" s="5" t="str">
        <v/>
      </c>
      <c r="O332" s="5" t="str">
        <v/>
      </c>
      <c r="P332" s="37" t="str">
        <f ca="1">IFERROR(__xludf.DUMMYFUNCTION("""COMPUTED_VALUE"""),"")</f>
        <v/>
      </c>
      <c r="Q332" s="37" t="str">
        <v/>
      </c>
      <c r="R332" s="5" t="s">
        <v>43</v>
      </c>
      <c r="S332" s="5" t="str">
        <v/>
      </c>
      <c r="T332" s="5" t="str">
        <v/>
      </c>
      <c r="U332" s="5" t="str">
        <v/>
      </c>
      <c r="V332" s="5" t="str">
        <f ca="1">IFERROR(__xludf.DUMMYFUNCTION("""COMPUTED_VALUE"""),"")</f>
        <v/>
      </c>
    </row>
    <row r="333" spans="1:22" ht="13.2" x14ac:dyDescent="0.25">
      <c r="A333" s="1">
        <f t="shared" si="17"/>
        <v>21</v>
      </c>
      <c r="B333" s="27" t="str">
        <v>H13b21</v>
      </c>
      <c r="C333" s="33"/>
      <c r="D333" s="34"/>
      <c r="E333" s="33"/>
      <c r="F333" s="34"/>
      <c r="G333" s="38"/>
      <c r="H333" s="36" t="s">
        <v>43</v>
      </c>
      <c r="I333" s="36" t="s">
        <v>43</v>
      </c>
      <c r="J333" s="4"/>
      <c r="K333" s="37" t="str">
        <v/>
      </c>
      <c r="L333" s="5" t="s">
        <v>43</v>
      </c>
      <c r="M333" s="5" t="str">
        <v/>
      </c>
      <c r="N333" s="5" t="str">
        <v/>
      </c>
      <c r="O333" s="5" t="str">
        <v/>
      </c>
      <c r="P333" s="37" t="str">
        <f ca="1">IFERROR(__xludf.DUMMYFUNCTION("""COMPUTED_VALUE"""),"")</f>
        <v/>
      </c>
      <c r="Q333" s="37" t="str">
        <v/>
      </c>
      <c r="R333" s="5" t="s">
        <v>43</v>
      </c>
      <c r="S333" s="5" t="str">
        <v/>
      </c>
      <c r="T333" s="5" t="str">
        <v/>
      </c>
      <c r="U333" s="5" t="str">
        <v/>
      </c>
      <c r="V333" s="5" t="str">
        <f ca="1">IFERROR(__xludf.DUMMYFUNCTION("""COMPUTED_VALUE"""),"")</f>
        <v/>
      </c>
    </row>
    <row r="334" spans="1:22" ht="13.2" x14ac:dyDescent="0.25">
      <c r="A334" s="1">
        <f t="shared" si="17"/>
        <v>22</v>
      </c>
      <c r="B334" s="27" t="str">
        <v>H13b22</v>
      </c>
      <c r="C334" s="33"/>
      <c r="D334" s="34"/>
      <c r="E334" s="33"/>
      <c r="F334" s="34"/>
      <c r="G334" s="38"/>
      <c r="H334" s="36" t="s">
        <v>43</v>
      </c>
      <c r="I334" s="36" t="s">
        <v>43</v>
      </c>
      <c r="J334" s="4"/>
      <c r="K334" s="37" t="str">
        <v/>
      </c>
      <c r="L334" s="5" t="s">
        <v>43</v>
      </c>
      <c r="M334" s="5" t="str">
        <v/>
      </c>
      <c r="N334" s="5" t="str">
        <v/>
      </c>
      <c r="O334" s="5" t="str">
        <v/>
      </c>
      <c r="P334" s="37" t="str">
        <f ca="1">IFERROR(__xludf.DUMMYFUNCTION("""COMPUTED_VALUE"""),"")</f>
        <v/>
      </c>
      <c r="Q334" s="37" t="str">
        <v/>
      </c>
      <c r="R334" s="5" t="s">
        <v>43</v>
      </c>
      <c r="S334" s="5" t="str">
        <v/>
      </c>
      <c r="T334" s="5" t="str">
        <v/>
      </c>
      <c r="U334" s="5" t="str">
        <v/>
      </c>
      <c r="V334" s="5" t="str">
        <f ca="1">IFERROR(__xludf.DUMMYFUNCTION("""COMPUTED_VALUE"""),"")</f>
        <v/>
      </c>
    </row>
    <row r="335" spans="1:22" ht="13.2" x14ac:dyDescent="0.25">
      <c r="A335" s="1">
        <f t="shared" si="17"/>
        <v>23</v>
      </c>
      <c r="B335" s="27" t="str">
        <v>H13b23</v>
      </c>
      <c r="C335" s="33"/>
      <c r="D335" s="34"/>
      <c r="E335" s="33"/>
      <c r="F335" s="34"/>
      <c r="G335" s="38"/>
      <c r="H335" s="36" t="s">
        <v>43</v>
      </c>
      <c r="I335" s="36" t="s">
        <v>43</v>
      </c>
      <c r="J335" s="4"/>
      <c r="K335" s="37" t="str">
        <v/>
      </c>
      <c r="L335" s="5" t="s">
        <v>43</v>
      </c>
      <c r="M335" s="5" t="str">
        <v/>
      </c>
      <c r="N335" s="5" t="str">
        <v/>
      </c>
      <c r="O335" s="5" t="str">
        <v/>
      </c>
      <c r="P335" s="37" t="str">
        <f ca="1">IFERROR(__xludf.DUMMYFUNCTION("""COMPUTED_VALUE"""),"")</f>
        <v/>
      </c>
      <c r="Q335" s="37" t="str">
        <v/>
      </c>
      <c r="R335" s="5" t="s">
        <v>43</v>
      </c>
      <c r="S335" s="5" t="str">
        <v/>
      </c>
      <c r="T335" s="5" t="str">
        <v/>
      </c>
      <c r="U335" s="5" t="str">
        <v/>
      </c>
      <c r="V335" s="5" t="str">
        <f ca="1">IFERROR(__xludf.DUMMYFUNCTION("""COMPUTED_VALUE"""),"")</f>
        <v/>
      </c>
    </row>
    <row r="336" spans="1:22" ht="13.2" x14ac:dyDescent="0.25">
      <c r="A336" s="1">
        <f t="shared" si="17"/>
        <v>24</v>
      </c>
      <c r="B336" s="27" t="str">
        <v>H13b24</v>
      </c>
      <c r="C336" s="33"/>
      <c r="D336" s="34"/>
      <c r="E336" s="33"/>
      <c r="F336" s="34"/>
      <c r="G336" s="38"/>
      <c r="H336" s="36" t="s">
        <v>43</v>
      </c>
      <c r="I336" s="36" t="s">
        <v>43</v>
      </c>
      <c r="J336" s="4"/>
      <c r="K336" s="37" t="str">
        <v/>
      </c>
      <c r="L336" s="5" t="s">
        <v>43</v>
      </c>
      <c r="M336" s="5" t="str">
        <v/>
      </c>
      <c r="N336" s="5" t="str">
        <v/>
      </c>
      <c r="O336" s="5" t="str">
        <v/>
      </c>
      <c r="P336" s="37" t="str">
        <f ca="1">IFERROR(__xludf.DUMMYFUNCTION("""COMPUTED_VALUE"""),"")</f>
        <v/>
      </c>
      <c r="Q336" s="37" t="str">
        <v/>
      </c>
      <c r="R336" s="5" t="s">
        <v>43</v>
      </c>
      <c r="S336" s="5" t="str">
        <v/>
      </c>
      <c r="T336" s="5" t="str">
        <v/>
      </c>
      <c r="U336" s="5" t="str">
        <v/>
      </c>
      <c r="V336" s="5" t="str">
        <f ca="1">IFERROR(__xludf.DUMMYFUNCTION("""COMPUTED_VALUE"""),"")</f>
        <v/>
      </c>
    </row>
    <row r="337" spans="1:22" ht="13.2" x14ac:dyDescent="0.25">
      <c r="A337" s="1">
        <f t="shared" si="17"/>
        <v>25</v>
      </c>
      <c r="B337" s="27" t="str">
        <v>H13b25</v>
      </c>
      <c r="C337" s="33"/>
      <c r="D337" s="34"/>
      <c r="E337" s="33"/>
      <c r="F337" s="34"/>
      <c r="G337" s="38"/>
      <c r="H337" s="36" t="s">
        <v>43</v>
      </c>
      <c r="I337" s="36" t="s">
        <v>43</v>
      </c>
      <c r="J337" s="4"/>
      <c r="K337" s="37" t="str">
        <v/>
      </c>
      <c r="L337" s="5" t="s">
        <v>43</v>
      </c>
      <c r="M337" s="5" t="str">
        <v/>
      </c>
      <c r="N337" s="5" t="str">
        <v/>
      </c>
      <c r="O337" s="5" t="str">
        <v/>
      </c>
      <c r="P337" s="37" t="str">
        <f ca="1">IFERROR(__xludf.DUMMYFUNCTION("""COMPUTED_VALUE"""),"")</f>
        <v/>
      </c>
      <c r="Q337" s="37" t="str">
        <v/>
      </c>
      <c r="R337" s="5" t="s">
        <v>43</v>
      </c>
      <c r="S337" s="5" t="str">
        <v/>
      </c>
      <c r="T337" s="5" t="str">
        <v/>
      </c>
      <c r="U337" s="5" t="str">
        <v/>
      </c>
      <c r="V337" s="5" t="str">
        <f ca="1">IFERROR(__xludf.DUMMYFUNCTION("""COMPUTED_VALUE"""),"")</f>
        <v/>
      </c>
    </row>
    <row r="338" spans="1:22" ht="13.2" x14ac:dyDescent="0.25">
      <c r="A338" s="1">
        <f t="shared" si="17"/>
        <v>26</v>
      </c>
      <c r="B338" s="27" t="str">
        <v>H13b26</v>
      </c>
      <c r="C338" s="33"/>
      <c r="D338" s="34"/>
      <c r="E338" s="33"/>
      <c r="F338" s="34"/>
      <c r="G338" s="38"/>
      <c r="H338" s="36" t="s">
        <v>43</v>
      </c>
      <c r="I338" s="36" t="s">
        <v>43</v>
      </c>
      <c r="J338" s="4"/>
      <c r="K338" s="37" t="str">
        <v/>
      </c>
      <c r="L338" s="5" t="s">
        <v>43</v>
      </c>
      <c r="M338" s="5" t="str">
        <v/>
      </c>
      <c r="N338" s="5" t="str">
        <v/>
      </c>
      <c r="O338" s="5" t="str">
        <v/>
      </c>
      <c r="P338" s="37" t="str">
        <f ca="1">IFERROR(__xludf.DUMMYFUNCTION("""COMPUTED_VALUE"""),"")</f>
        <v/>
      </c>
      <c r="Q338" s="37" t="str">
        <v/>
      </c>
      <c r="R338" s="5" t="s">
        <v>43</v>
      </c>
      <c r="S338" s="5" t="str">
        <v/>
      </c>
      <c r="T338" s="5" t="str">
        <v/>
      </c>
      <c r="U338" s="5" t="str">
        <v/>
      </c>
      <c r="V338" s="5" t="str">
        <f ca="1">IFERROR(__xludf.DUMMYFUNCTION("""COMPUTED_VALUE"""),"")</f>
        <v/>
      </c>
    </row>
    <row r="339" spans="1:22" ht="13.2" x14ac:dyDescent="0.25">
      <c r="A339" s="1">
        <f t="shared" si="17"/>
        <v>27</v>
      </c>
      <c r="B339" s="27" t="str">
        <v>H13b27</v>
      </c>
      <c r="C339" s="33"/>
      <c r="D339" s="34"/>
      <c r="E339" s="33"/>
      <c r="F339" s="34"/>
      <c r="G339" s="38"/>
      <c r="H339" s="36" t="s">
        <v>43</v>
      </c>
      <c r="I339" s="36" t="s">
        <v>43</v>
      </c>
      <c r="J339" s="4"/>
      <c r="K339" s="37" t="str">
        <v/>
      </c>
      <c r="L339" s="5" t="s">
        <v>43</v>
      </c>
      <c r="M339" s="5" t="str">
        <v/>
      </c>
      <c r="N339" s="5" t="str">
        <v/>
      </c>
      <c r="O339" s="5" t="str">
        <v/>
      </c>
      <c r="P339" s="37" t="str">
        <f ca="1">IFERROR(__xludf.DUMMYFUNCTION("""COMPUTED_VALUE"""),"")</f>
        <v/>
      </c>
      <c r="Q339" s="37" t="str">
        <v/>
      </c>
      <c r="R339" s="5" t="s">
        <v>43</v>
      </c>
      <c r="S339" s="5" t="str">
        <v/>
      </c>
      <c r="T339" s="5" t="str">
        <v/>
      </c>
      <c r="U339" s="5" t="str">
        <v/>
      </c>
      <c r="V339" s="5" t="str">
        <f ca="1">IFERROR(__xludf.DUMMYFUNCTION("""COMPUTED_VALUE"""),"")</f>
        <v/>
      </c>
    </row>
    <row r="340" spans="1:22" ht="13.2" x14ac:dyDescent="0.25">
      <c r="A340" s="1">
        <f t="shared" si="17"/>
        <v>28</v>
      </c>
      <c r="B340" s="27" t="str">
        <v>H13b28</v>
      </c>
      <c r="C340" s="33"/>
      <c r="D340" s="34"/>
      <c r="E340" s="33"/>
      <c r="F340" s="34"/>
      <c r="G340" s="38"/>
      <c r="H340" s="36" t="s">
        <v>43</v>
      </c>
      <c r="I340" s="36" t="s">
        <v>43</v>
      </c>
      <c r="J340" s="4"/>
      <c r="K340" s="37" t="str">
        <v/>
      </c>
      <c r="L340" s="5" t="s">
        <v>43</v>
      </c>
      <c r="M340" s="5" t="str">
        <v/>
      </c>
      <c r="N340" s="5" t="str">
        <v/>
      </c>
      <c r="O340" s="5" t="str">
        <v/>
      </c>
      <c r="P340" s="37" t="str">
        <f ca="1">IFERROR(__xludf.DUMMYFUNCTION("""COMPUTED_VALUE"""),"")</f>
        <v/>
      </c>
      <c r="Q340" s="37" t="str">
        <v/>
      </c>
      <c r="R340" s="5" t="s">
        <v>43</v>
      </c>
      <c r="S340" s="5" t="str">
        <v/>
      </c>
      <c r="T340" s="5" t="str">
        <v/>
      </c>
      <c r="U340" s="5" t="str">
        <v/>
      </c>
      <c r="V340" s="5" t="str">
        <f ca="1">IFERROR(__xludf.DUMMYFUNCTION("""COMPUTED_VALUE"""),"")</f>
        <v/>
      </c>
    </row>
    <row r="341" spans="1:22" ht="13.2" x14ac:dyDescent="0.25">
      <c r="A341" s="1">
        <f t="shared" si="17"/>
        <v>29</v>
      </c>
      <c r="B341" s="27" t="str">
        <v>H13b29</v>
      </c>
      <c r="C341" s="33"/>
      <c r="D341" s="34"/>
      <c r="E341" s="33"/>
      <c r="F341" s="34"/>
      <c r="G341" s="38"/>
      <c r="H341" s="36" t="s">
        <v>43</v>
      </c>
      <c r="I341" s="36" t="s">
        <v>43</v>
      </c>
      <c r="J341" s="4"/>
      <c r="K341" s="37" t="str">
        <v/>
      </c>
      <c r="L341" s="5" t="s">
        <v>43</v>
      </c>
      <c r="M341" s="5" t="str">
        <v/>
      </c>
      <c r="N341" s="5" t="str">
        <v/>
      </c>
      <c r="O341" s="5" t="str">
        <v/>
      </c>
      <c r="P341" s="37" t="str">
        <f ca="1">IFERROR(__xludf.DUMMYFUNCTION("""COMPUTED_VALUE"""),"")</f>
        <v/>
      </c>
      <c r="Q341" s="37" t="str">
        <v/>
      </c>
      <c r="R341" s="5" t="s">
        <v>43</v>
      </c>
      <c r="S341" s="5" t="str">
        <v/>
      </c>
      <c r="T341" s="5" t="str">
        <v/>
      </c>
      <c r="U341" s="5" t="str">
        <v/>
      </c>
      <c r="V341" s="5" t="str">
        <f ca="1">IFERROR(__xludf.DUMMYFUNCTION("""COMPUTED_VALUE"""),"")</f>
        <v/>
      </c>
    </row>
    <row r="342" spans="1:22" ht="13.2" x14ac:dyDescent="0.25">
      <c r="A342" s="1">
        <f t="shared" si="17"/>
        <v>30</v>
      </c>
      <c r="B342" s="27" t="str">
        <v>H13b30</v>
      </c>
      <c r="C342" s="33"/>
      <c r="D342" s="34"/>
      <c r="E342" s="33"/>
      <c r="F342" s="34"/>
      <c r="G342" s="38"/>
      <c r="H342" s="36" t="s">
        <v>43</v>
      </c>
      <c r="I342" s="36" t="s">
        <v>43</v>
      </c>
      <c r="J342" s="4"/>
      <c r="K342" s="37" t="str">
        <v/>
      </c>
      <c r="L342" s="5" t="s">
        <v>43</v>
      </c>
      <c r="M342" s="5" t="str">
        <v/>
      </c>
      <c r="N342" s="5" t="str">
        <v/>
      </c>
      <c r="O342" s="5" t="str">
        <v/>
      </c>
      <c r="P342" s="37" t="str">
        <f ca="1">IFERROR(__xludf.DUMMYFUNCTION("""COMPUTED_VALUE"""),"")</f>
        <v/>
      </c>
      <c r="Q342" s="37" t="str">
        <v/>
      </c>
      <c r="R342" s="5" t="s">
        <v>43</v>
      </c>
      <c r="S342" s="5" t="str">
        <v/>
      </c>
      <c r="T342" s="5" t="str">
        <v/>
      </c>
      <c r="U342" s="5" t="str">
        <v/>
      </c>
      <c r="V342" s="5" t="str">
        <f ca="1">IFERROR(__xludf.DUMMYFUNCTION("""COMPUTED_VALUE"""),"")</f>
        <v/>
      </c>
    </row>
    <row r="343" spans="1:22" ht="13.2" x14ac:dyDescent="0.25">
      <c r="A343" s="1">
        <f t="shared" si="17"/>
        <v>31</v>
      </c>
      <c r="B343" s="27" t="str">
        <v>H13b31</v>
      </c>
      <c r="C343" s="33"/>
      <c r="D343" s="34"/>
      <c r="E343" s="33"/>
      <c r="F343" s="34"/>
      <c r="G343" s="38"/>
      <c r="H343" s="36" t="s">
        <v>43</v>
      </c>
      <c r="I343" s="36" t="s">
        <v>43</v>
      </c>
      <c r="J343" s="4"/>
      <c r="K343" s="37" t="str">
        <v/>
      </c>
      <c r="L343" s="5" t="s">
        <v>43</v>
      </c>
      <c r="M343" s="5" t="str">
        <v/>
      </c>
      <c r="N343" s="5" t="str">
        <v/>
      </c>
      <c r="O343" s="5" t="str">
        <v/>
      </c>
      <c r="P343" s="37" t="str">
        <f ca="1">IFERROR(__xludf.DUMMYFUNCTION("""COMPUTED_VALUE"""),"")</f>
        <v/>
      </c>
      <c r="Q343" s="37" t="str">
        <v/>
      </c>
      <c r="R343" s="5" t="s">
        <v>43</v>
      </c>
      <c r="S343" s="5" t="str">
        <v/>
      </c>
      <c r="T343" s="5" t="str">
        <v/>
      </c>
      <c r="U343" s="5" t="str">
        <v/>
      </c>
      <c r="V343" s="5" t="str">
        <f ca="1">IFERROR(__xludf.DUMMYFUNCTION("""COMPUTED_VALUE"""),"")</f>
        <v/>
      </c>
    </row>
    <row r="344" spans="1:22" ht="13.2" x14ac:dyDescent="0.25">
      <c r="A344" s="1">
        <f t="shared" si="17"/>
        <v>32</v>
      </c>
      <c r="B344" s="27" t="str">
        <v>H13b32</v>
      </c>
      <c r="C344" s="33"/>
      <c r="D344" s="34"/>
      <c r="E344" s="33"/>
      <c r="F344" s="34"/>
      <c r="G344" s="38"/>
      <c r="H344" s="36" t="s">
        <v>43</v>
      </c>
      <c r="I344" s="36" t="s">
        <v>43</v>
      </c>
      <c r="J344" s="4"/>
      <c r="K344" s="37" t="str">
        <v/>
      </c>
      <c r="L344" s="5" t="s">
        <v>43</v>
      </c>
      <c r="M344" s="5" t="str">
        <v/>
      </c>
      <c r="N344" s="5" t="str">
        <v/>
      </c>
      <c r="O344" s="5" t="str">
        <v/>
      </c>
      <c r="P344" s="37" t="str">
        <f ca="1">IFERROR(__xludf.DUMMYFUNCTION("""COMPUTED_VALUE"""),"")</f>
        <v/>
      </c>
      <c r="Q344" s="37" t="str">
        <v/>
      </c>
      <c r="R344" s="5" t="s">
        <v>43</v>
      </c>
      <c r="S344" s="5" t="str">
        <v/>
      </c>
      <c r="T344" s="5" t="str">
        <v/>
      </c>
      <c r="U344" s="5" t="str">
        <v/>
      </c>
      <c r="V344" s="5" t="str">
        <f ca="1">IFERROR(__xludf.DUMMYFUNCTION("""COMPUTED_VALUE"""),"")</f>
        <v/>
      </c>
    </row>
    <row r="345" spans="1:22" ht="13.2" x14ac:dyDescent="0.25">
      <c r="A345" s="1">
        <f t="shared" si="17"/>
        <v>33</v>
      </c>
      <c r="B345" s="27" t="str">
        <v>H13b33</v>
      </c>
      <c r="C345" s="33"/>
      <c r="D345" s="34"/>
      <c r="E345" s="33"/>
      <c r="F345" s="34"/>
      <c r="G345" s="38"/>
      <c r="H345" s="36" t="s">
        <v>43</v>
      </c>
      <c r="I345" s="36" t="s">
        <v>43</v>
      </c>
      <c r="J345" s="4"/>
      <c r="K345" s="37" t="str">
        <v/>
      </c>
      <c r="L345" s="5" t="s">
        <v>43</v>
      </c>
      <c r="M345" s="5" t="str">
        <v/>
      </c>
      <c r="N345" s="5" t="str">
        <v/>
      </c>
      <c r="O345" s="5" t="str">
        <v/>
      </c>
      <c r="P345" s="37" t="str">
        <f ca="1">IFERROR(__xludf.DUMMYFUNCTION("""COMPUTED_VALUE"""),"")</f>
        <v/>
      </c>
      <c r="Q345" s="37" t="str">
        <v/>
      </c>
      <c r="R345" s="5" t="s">
        <v>43</v>
      </c>
      <c r="S345" s="5" t="str">
        <v/>
      </c>
      <c r="T345" s="5" t="str">
        <v/>
      </c>
      <c r="U345" s="5" t="str">
        <v/>
      </c>
      <c r="V345" s="5" t="str">
        <f ca="1">IFERROR(__xludf.DUMMYFUNCTION("""COMPUTED_VALUE"""),"")</f>
        <v/>
      </c>
    </row>
    <row r="346" spans="1:22" ht="13.2" x14ac:dyDescent="0.25">
      <c r="A346" s="1">
        <f t="shared" si="17"/>
        <v>34</v>
      </c>
      <c r="B346" s="27" t="str">
        <v>H13b34</v>
      </c>
      <c r="C346" s="33"/>
      <c r="D346" s="34"/>
      <c r="E346" s="33"/>
      <c r="F346" s="34"/>
      <c r="G346" s="38"/>
      <c r="H346" s="36" t="s">
        <v>43</v>
      </c>
      <c r="I346" s="36" t="s">
        <v>43</v>
      </c>
      <c r="J346" s="4"/>
      <c r="K346" s="37" t="str">
        <v/>
      </c>
      <c r="L346" s="5" t="s">
        <v>43</v>
      </c>
      <c r="M346" s="5" t="str">
        <v/>
      </c>
      <c r="N346" s="5" t="str">
        <v/>
      </c>
      <c r="O346" s="5" t="str">
        <v/>
      </c>
      <c r="P346" s="37" t="str">
        <f ca="1">IFERROR(__xludf.DUMMYFUNCTION("""COMPUTED_VALUE"""),"")</f>
        <v/>
      </c>
      <c r="Q346" s="37" t="str">
        <v/>
      </c>
      <c r="R346" s="5" t="s">
        <v>43</v>
      </c>
      <c r="S346" s="5" t="str">
        <v/>
      </c>
      <c r="T346" s="5" t="str">
        <v/>
      </c>
      <c r="U346" s="5" t="str">
        <v/>
      </c>
      <c r="V346" s="5" t="str">
        <f ca="1">IFERROR(__xludf.DUMMYFUNCTION("""COMPUTED_VALUE"""),"")</f>
        <v/>
      </c>
    </row>
    <row r="347" spans="1:22" ht="13.2" x14ac:dyDescent="0.25">
      <c r="A347" s="1">
        <f t="shared" si="17"/>
        <v>35</v>
      </c>
      <c r="B347" s="27" t="str">
        <v>H13b35</v>
      </c>
      <c r="C347" s="33"/>
      <c r="D347" s="34"/>
      <c r="E347" s="33"/>
      <c r="F347" s="34"/>
      <c r="G347" s="38"/>
      <c r="H347" s="36" t="s">
        <v>43</v>
      </c>
      <c r="I347" s="36" t="s">
        <v>43</v>
      </c>
      <c r="J347" s="4"/>
      <c r="K347" s="37" t="str">
        <v/>
      </c>
      <c r="L347" s="5" t="s">
        <v>43</v>
      </c>
      <c r="M347" s="5" t="str">
        <v/>
      </c>
      <c r="N347" s="5" t="str">
        <v/>
      </c>
      <c r="O347" s="5" t="str">
        <v/>
      </c>
      <c r="P347" s="37" t="str">
        <f ca="1">IFERROR(__xludf.DUMMYFUNCTION("""COMPUTED_VALUE"""),"")</f>
        <v/>
      </c>
      <c r="Q347" s="37" t="str">
        <v/>
      </c>
      <c r="R347" s="5" t="s">
        <v>43</v>
      </c>
      <c r="S347" s="5" t="str">
        <v/>
      </c>
      <c r="T347" s="5" t="str">
        <v/>
      </c>
      <c r="U347" s="5" t="str">
        <v/>
      </c>
      <c r="V347" s="5" t="str">
        <f ca="1">IFERROR(__xludf.DUMMYFUNCTION("""COMPUTED_VALUE"""),"")</f>
        <v/>
      </c>
    </row>
    <row r="348" spans="1:22" ht="13.2" x14ac:dyDescent="0.25">
      <c r="A348" s="1">
        <f t="shared" si="17"/>
        <v>36</v>
      </c>
      <c r="B348" s="27" t="str">
        <v>H13b36</v>
      </c>
      <c r="C348" s="33"/>
      <c r="D348" s="34"/>
      <c r="E348" s="33"/>
      <c r="F348" s="34"/>
      <c r="G348" s="38"/>
      <c r="H348" s="36" t="s">
        <v>43</v>
      </c>
      <c r="I348" s="36" t="s">
        <v>43</v>
      </c>
      <c r="J348" s="4"/>
      <c r="K348" s="37" t="str">
        <v/>
      </c>
      <c r="L348" s="5" t="s">
        <v>43</v>
      </c>
      <c r="M348" s="5" t="str">
        <v/>
      </c>
      <c r="N348" s="5" t="str">
        <v/>
      </c>
      <c r="O348" s="5" t="str">
        <v/>
      </c>
      <c r="P348" s="37" t="str">
        <f ca="1">IFERROR(__xludf.DUMMYFUNCTION("""COMPUTED_VALUE"""),"")</f>
        <v/>
      </c>
      <c r="Q348" s="37" t="str">
        <v/>
      </c>
      <c r="R348" s="5" t="s">
        <v>43</v>
      </c>
      <c r="S348" s="5" t="str">
        <v/>
      </c>
      <c r="T348" s="5" t="str">
        <v/>
      </c>
      <c r="U348" s="5" t="str">
        <v/>
      </c>
      <c r="V348" s="5" t="str">
        <f ca="1">IFERROR(__xludf.DUMMYFUNCTION("""COMPUTED_VALUE"""),"")</f>
        <v/>
      </c>
    </row>
    <row r="349" spans="1:22" ht="13.2" x14ac:dyDescent="0.25">
      <c r="A349" s="1">
        <f t="shared" si="17"/>
        <v>37</v>
      </c>
      <c r="B349" s="27" t="str">
        <v>H13b37</v>
      </c>
      <c r="C349" s="33"/>
      <c r="D349" s="34"/>
      <c r="E349" s="33"/>
      <c r="F349" s="34"/>
      <c r="G349" s="38"/>
      <c r="H349" s="36" t="s">
        <v>43</v>
      </c>
      <c r="I349" s="36" t="s">
        <v>43</v>
      </c>
      <c r="J349" s="4"/>
      <c r="K349" s="37" t="str">
        <v/>
      </c>
      <c r="L349" s="5" t="s">
        <v>43</v>
      </c>
      <c r="M349" s="5" t="str">
        <v/>
      </c>
      <c r="N349" s="5" t="str">
        <v/>
      </c>
      <c r="O349" s="5" t="str">
        <v/>
      </c>
      <c r="P349" s="37" t="str">
        <f ca="1">IFERROR(__xludf.DUMMYFUNCTION("""COMPUTED_VALUE"""),"")</f>
        <v/>
      </c>
      <c r="Q349" s="37" t="str">
        <v/>
      </c>
      <c r="R349" s="5" t="s">
        <v>43</v>
      </c>
      <c r="S349" s="5" t="str">
        <v/>
      </c>
      <c r="T349" s="5" t="str">
        <v/>
      </c>
      <c r="U349" s="5" t="str">
        <v/>
      </c>
      <c r="V349" s="5" t="str">
        <f ca="1">IFERROR(__xludf.DUMMYFUNCTION("""COMPUTED_VALUE"""),"")</f>
        <v/>
      </c>
    </row>
    <row r="350" spans="1:22" ht="13.2" x14ac:dyDescent="0.25">
      <c r="A350" s="1">
        <f t="shared" si="17"/>
        <v>38</v>
      </c>
      <c r="B350" s="27" t="str">
        <v>H13b38</v>
      </c>
      <c r="C350" s="33"/>
      <c r="D350" s="34"/>
      <c r="E350" s="33"/>
      <c r="F350" s="34"/>
      <c r="G350" s="38"/>
      <c r="H350" s="36" t="s">
        <v>43</v>
      </c>
      <c r="I350" s="36" t="s">
        <v>43</v>
      </c>
      <c r="J350" s="4"/>
      <c r="K350" s="37" t="str">
        <v/>
      </c>
      <c r="L350" s="5" t="s">
        <v>43</v>
      </c>
      <c r="M350" s="5" t="str">
        <v/>
      </c>
      <c r="N350" s="5" t="str">
        <v/>
      </c>
      <c r="O350" s="5" t="str">
        <v/>
      </c>
      <c r="P350" s="37" t="str">
        <f ca="1">IFERROR(__xludf.DUMMYFUNCTION("""COMPUTED_VALUE"""),"")</f>
        <v/>
      </c>
      <c r="Q350" s="37" t="str">
        <v/>
      </c>
      <c r="R350" s="5" t="s">
        <v>43</v>
      </c>
      <c r="S350" s="5" t="str">
        <v/>
      </c>
      <c r="T350" s="5" t="str">
        <v/>
      </c>
      <c r="U350" s="5" t="str">
        <v/>
      </c>
      <c r="V350" s="5" t="str">
        <f ca="1">IFERROR(__xludf.DUMMYFUNCTION("""COMPUTED_VALUE"""),"")</f>
        <v/>
      </c>
    </row>
    <row r="351" spans="1:22" ht="13.2" x14ac:dyDescent="0.25">
      <c r="A351" s="1">
        <f t="shared" si="17"/>
        <v>39</v>
      </c>
      <c r="B351" s="27" t="str">
        <v>H13b39</v>
      </c>
      <c r="C351" s="43"/>
      <c r="D351" s="44"/>
      <c r="E351" s="43"/>
      <c r="F351" s="44"/>
      <c r="G351" s="45"/>
      <c r="H351" s="36"/>
      <c r="I351" s="36"/>
      <c r="J351" s="4"/>
      <c r="K351" s="37" t="str">
        <v/>
      </c>
      <c r="L351" s="5" t="s">
        <v>43</v>
      </c>
      <c r="M351" s="5" t="str">
        <v/>
      </c>
      <c r="N351" s="5" t="str">
        <v/>
      </c>
      <c r="O351" s="5" t="str">
        <v/>
      </c>
      <c r="P351" s="37"/>
      <c r="Q351" s="37" t="str">
        <v/>
      </c>
      <c r="R351" s="5" t="s">
        <v>43</v>
      </c>
      <c r="S351" s="5" t="str">
        <v/>
      </c>
      <c r="T351" s="5" t="str">
        <v/>
      </c>
      <c r="U351" s="5" t="str">
        <v/>
      </c>
      <c r="V351" s="5"/>
    </row>
    <row r="352" spans="1:22" ht="13.2" x14ac:dyDescent="0.25">
      <c r="A352" s="1">
        <f t="shared" si="17"/>
        <v>40</v>
      </c>
      <c r="B352" s="27" t="str">
        <v>H13b40</v>
      </c>
      <c r="C352" s="43"/>
      <c r="D352" s="44"/>
      <c r="E352" s="43"/>
      <c r="F352" s="44"/>
      <c r="G352" s="45"/>
      <c r="H352" s="36"/>
      <c r="I352" s="36"/>
      <c r="J352" s="4"/>
      <c r="K352" s="37" t="str">
        <v/>
      </c>
      <c r="L352" s="5" t="s">
        <v>43</v>
      </c>
      <c r="M352" s="5" t="str">
        <v/>
      </c>
      <c r="N352" s="5" t="str">
        <v/>
      </c>
      <c r="O352" s="5" t="str">
        <v/>
      </c>
      <c r="P352" s="37"/>
      <c r="Q352" s="37" t="str">
        <v/>
      </c>
      <c r="R352" s="5" t="s">
        <v>43</v>
      </c>
      <c r="S352" s="5" t="str">
        <v/>
      </c>
      <c r="T352" s="5" t="str">
        <v/>
      </c>
      <c r="U352" s="5" t="str">
        <v/>
      </c>
      <c r="V352" s="5"/>
    </row>
    <row r="353" spans="1:22" ht="13.2" x14ac:dyDescent="0.25">
      <c r="A353" s="1">
        <f t="shared" si="17"/>
        <v>41</v>
      </c>
      <c r="B353" s="27" t="str">
        <v>H13b41</v>
      </c>
      <c r="C353" s="43"/>
      <c r="D353" s="44"/>
      <c r="E353" s="43"/>
      <c r="F353" s="44"/>
      <c r="G353" s="45"/>
      <c r="H353" s="36"/>
      <c r="I353" s="36"/>
      <c r="J353" s="4"/>
      <c r="K353" s="37" t="str">
        <v/>
      </c>
      <c r="L353" s="5" t="s">
        <v>43</v>
      </c>
      <c r="M353" s="5" t="str">
        <v/>
      </c>
      <c r="N353" s="5" t="str">
        <v/>
      </c>
      <c r="O353" s="5" t="str">
        <v/>
      </c>
      <c r="P353" s="37"/>
      <c r="Q353" s="37" t="str">
        <v/>
      </c>
      <c r="R353" s="5" t="s">
        <v>43</v>
      </c>
      <c r="S353" s="5" t="str">
        <v/>
      </c>
      <c r="T353" s="5" t="str">
        <v/>
      </c>
      <c r="U353" s="5" t="str">
        <v/>
      </c>
      <c r="V353" s="5"/>
    </row>
    <row r="354" spans="1:22" ht="13.2" x14ac:dyDescent="0.25">
      <c r="A354" s="1">
        <f t="shared" si="17"/>
        <v>42</v>
      </c>
      <c r="B354" s="27" t="str">
        <v>H13b42</v>
      </c>
      <c r="C354" s="43"/>
      <c r="D354" s="44"/>
      <c r="E354" s="43"/>
      <c r="F354" s="44"/>
      <c r="G354" s="45"/>
      <c r="H354" s="36"/>
      <c r="I354" s="36"/>
      <c r="J354" s="4"/>
      <c r="K354" s="37" t="str">
        <v/>
      </c>
      <c r="L354" s="5" t="s">
        <v>43</v>
      </c>
      <c r="M354" s="5" t="str">
        <v/>
      </c>
      <c r="N354" s="5" t="str">
        <v/>
      </c>
      <c r="O354" s="5" t="str">
        <v/>
      </c>
      <c r="P354" s="37"/>
      <c r="Q354" s="37" t="str">
        <v/>
      </c>
      <c r="R354" s="5" t="s">
        <v>43</v>
      </c>
      <c r="S354" s="5" t="str">
        <v/>
      </c>
      <c r="T354" s="5" t="str">
        <v/>
      </c>
      <c r="U354" s="5" t="str">
        <v/>
      </c>
      <c r="V354" s="5"/>
    </row>
    <row r="355" spans="1:22" ht="13.2" x14ac:dyDescent="0.25">
      <c r="A355" s="1">
        <f t="shared" si="17"/>
        <v>43</v>
      </c>
      <c r="B355" s="27" t="str">
        <v>H13b43</v>
      </c>
      <c r="C355" s="43"/>
      <c r="D355" s="44"/>
      <c r="E355" s="43"/>
      <c r="F355" s="44"/>
      <c r="G355" s="45"/>
      <c r="H355" s="36"/>
      <c r="I355" s="36"/>
      <c r="J355" s="4"/>
      <c r="K355" s="37" t="str">
        <v/>
      </c>
      <c r="L355" s="5" t="s">
        <v>43</v>
      </c>
      <c r="M355" s="5" t="str">
        <v/>
      </c>
      <c r="N355" s="5" t="str">
        <v/>
      </c>
      <c r="O355" s="5" t="str">
        <v/>
      </c>
      <c r="P355" s="37"/>
      <c r="Q355" s="37" t="str">
        <v/>
      </c>
      <c r="R355" s="5" t="s">
        <v>43</v>
      </c>
      <c r="S355" s="5" t="str">
        <v/>
      </c>
      <c r="T355" s="5" t="str">
        <v/>
      </c>
      <c r="U355" s="5" t="str">
        <v/>
      </c>
      <c r="V355" s="5"/>
    </row>
    <row r="356" spans="1:22" ht="13.2" x14ac:dyDescent="0.25">
      <c r="A356" s="1">
        <f t="shared" si="17"/>
        <v>44</v>
      </c>
      <c r="B356" s="27" t="str">
        <v>H13b44</v>
      </c>
      <c r="C356" s="43"/>
      <c r="D356" s="44"/>
      <c r="E356" s="43"/>
      <c r="F356" s="44"/>
      <c r="G356" s="45"/>
      <c r="H356" s="36"/>
      <c r="I356" s="36"/>
      <c r="J356" s="4"/>
      <c r="K356" s="37" t="str">
        <v/>
      </c>
      <c r="L356" s="5" t="s">
        <v>43</v>
      </c>
      <c r="M356" s="5" t="str">
        <v/>
      </c>
      <c r="N356" s="5" t="str">
        <v/>
      </c>
      <c r="O356" s="5" t="str">
        <v/>
      </c>
      <c r="P356" s="37"/>
      <c r="Q356" s="37" t="str">
        <v/>
      </c>
      <c r="R356" s="5" t="s">
        <v>43</v>
      </c>
      <c r="S356" s="5" t="str">
        <v/>
      </c>
      <c r="T356" s="5" t="str">
        <v/>
      </c>
      <c r="U356" s="5" t="str">
        <v/>
      </c>
      <c r="V356" s="5"/>
    </row>
    <row r="357" spans="1:22" ht="13.2" x14ac:dyDescent="0.25">
      <c r="A357" s="1">
        <f t="shared" si="17"/>
        <v>45</v>
      </c>
      <c r="B357" s="27" t="str">
        <v>H13b45</v>
      </c>
      <c r="C357" s="43"/>
      <c r="D357" s="44"/>
      <c r="E357" s="43"/>
      <c r="F357" s="44"/>
      <c r="G357" s="45"/>
      <c r="H357" s="36"/>
      <c r="I357" s="36"/>
      <c r="J357" s="4"/>
      <c r="K357" s="37" t="str">
        <v/>
      </c>
      <c r="L357" s="5" t="s">
        <v>43</v>
      </c>
      <c r="M357" s="5" t="str">
        <v/>
      </c>
      <c r="N357" s="5" t="str">
        <v/>
      </c>
      <c r="O357" s="5" t="str">
        <v/>
      </c>
      <c r="P357" s="37"/>
      <c r="Q357" s="37" t="str">
        <v/>
      </c>
      <c r="R357" s="5" t="s">
        <v>43</v>
      </c>
      <c r="S357" s="5" t="str">
        <v/>
      </c>
      <c r="T357" s="5" t="str">
        <v/>
      </c>
      <c r="U357" s="5" t="str">
        <v/>
      </c>
      <c r="V357" s="5"/>
    </row>
    <row r="358" spans="1:22" ht="13.2" x14ac:dyDescent="0.25">
      <c r="A358" s="1">
        <f t="shared" si="17"/>
        <v>46</v>
      </c>
      <c r="B358" s="27" t="str">
        <v>H13b46</v>
      </c>
      <c r="C358" s="43"/>
      <c r="D358" s="44"/>
      <c r="E358" s="43"/>
      <c r="F358" s="44"/>
      <c r="G358" s="45"/>
      <c r="H358" s="36"/>
      <c r="I358" s="36"/>
      <c r="J358" s="4"/>
      <c r="K358" s="37" t="str">
        <v/>
      </c>
      <c r="L358" s="5" t="s">
        <v>43</v>
      </c>
      <c r="M358" s="5" t="str">
        <v/>
      </c>
      <c r="N358" s="5" t="str">
        <v/>
      </c>
      <c r="O358" s="5" t="str">
        <v/>
      </c>
      <c r="P358" s="37"/>
      <c r="Q358" s="37" t="str">
        <v/>
      </c>
      <c r="R358" s="5" t="s">
        <v>43</v>
      </c>
      <c r="S358" s="5" t="str">
        <v/>
      </c>
      <c r="T358" s="5" t="str">
        <v/>
      </c>
      <c r="U358" s="5" t="str">
        <v/>
      </c>
      <c r="V358" s="5"/>
    </row>
    <row r="359" spans="1:22" ht="13.2" x14ac:dyDescent="0.25">
      <c r="A359" s="1">
        <f t="shared" si="17"/>
        <v>47</v>
      </c>
      <c r="B359" s="27" t="str">
        <v>H13b47</v>
      </c>
      <c r="C359" s="43"/>
      <c r="D359" s="44"/>
      <c r="E359" s="43"/>
      <c r="F359" s="44"/>
      <c r="G359" s="45"/>
      <c r="H359" s="36"/>
      <c r="I359" s="36"/>
      <c r="J359" s="4"/>
      <c r="K359" s="37" t="str">
        <v/>
      </c>
      <c r="L359" s="5" t="s">
        <v>43</v>
      </c>
      <c r="M359" s="5" t="str">
        <v/>
      </c>
      <c r="N359" s="5" t="str">
        <v/>
      </c>
      <c r="O359" s="5" t="str">
        <v/>
      </c>
      <c r="P359" s="37"/>
      <c r="Q359" s="37" t="str">
        <v/>
      </c>
      <c r="R359" s="5" t="s">
        <v>43</v>
      </c>
      <c r="S359" s="5" t="str">
        <v/>
      </c>
      <c r="T359" s="5" t="str">
        <v/>
      </c>
      <c r="U359" s="5" t="str">
        <v/>
      </c>
      <c r="V359" s="5"/>
    </row>
    <row r="360" spans="1:22" ht="13.2" x14ac:dyDescent="0.25">
      <c r="A360" s="1">
        <f t="shared" si="17"/>
        <v>48</v>
      </c>
      <c r="B360" s="27" t="str">
        <v>H13b48</v>
      </c>
      <c r="C360" s="43"/>
      <c r="D360" s="44"/>
      <c r="E360" s="43"/>
      <c r="F360" s="44"/>
      <c r="G360" s="45"/>
      <c r="H360" s="36"/>
      <c r="I360" s="36"/>
      <c r="J360" s="4"/>
      <c r="K360" s="37" t="str">
        <v/>
      </c>
      <c r="L360" s="5" t="s">
        <v>43</v>
      </c>
      <c r="M360" s="5" t="str">
        <v/>
      </c>
      <c r="N360" s="5" t="str">
        <v/>
      </c>
      <c r="O360" s="5" t="str">
        <v/>
      </c>
      <c r="P360" s="37"/>
      <c r="Q360" s="37" t="str">
        <v/>
      </c>
      <c r="R360" s="5" t="s">
        <v>43</v>
      </c>
      <c r="S360" s="5" t="str">
        <v/>
      </c>
      <c r="T360" s="5" t="str">
        <v/>
      </c>
      <c r="U360" s="5" t="str">
        <v/>
      </c>
      <c r="V360" s="5"/>
    </row>
    <row r="361" spans="1:22" ht="13.2" x14ac:dyDescent="0.25">
      <c r="A361" s="1">
        <f t="shared" si="17"/>
        <v>49</v>
      </c>
      <c r="B361" s="27" t="str">
        <v>H13b49</v>
      </c>
      <c r="C361" s="43"/>
      <c r="D361" s="44"/>
      <c r="E361" s="43"/>
      <c r="F361" s="44"/>
      <c r="G361" s="45"/>
      <c r="H361" s="36"/>
      <c r="I361" s="36"/>
      <c r="J361" s="4"/>
      <c r="K361" s="37" t="str">
        <v/>
      </c>
      <c r="L361" s="5" t="s">
        <v>43</v>
      </c>
      <c r="M361" s="5" t="str">
        <v/>
      </c>
      <c r="N361" s="5" t="str">
        <v/>
      </c>
      <c r="O361" s="5" t="str">
        <v/>
      </c>
      <c r="P361" s="37"/>
      <c r="Q361" s="37" t="str">
        <v/>
      </c>
      <c r="R361" s="5" t="s">
        <v>43</v>
      </c>
      <c r="S361" s="5" t="str">
        <v/>
      </c>
      <c r="T361" s="5" t="str">
        <v/>
      </c>
      <c r="U361" s="5" t="str">
        <v/>
      </c>
      <c r="V361" s="5"/>
    </row>
    <row r="362" spans="1:22" ht="13.2" x14ac:dyDescent="0.25">
      <c r="A362" s="1">
        <f t="shared" si="17"/>
        <v>50</v>
      </c>
      <c r="B362" s="27" t="str">
        <v>H13b50</v>
      </c>
      <c r="C362" s="43"/>
      <c r="D362" s="44"/>
      <c r="E362" s="43"/>
      <c r="F362" s="44"/>
      <c r="G362" s="45"/>
      <c r="H362" s="36"/>
      <c r="I362" s="36"/>
      <c r="J362" s="4"/>
      <c r="K362" s="37" t="str">
        <v/>
      </c>
      <c r="L362" s="5" t="s">
        <v>43</v>
      </c>
      <c r="M362" s="5" t="str">
        <v/>
      </c>
      <c r="N362" s="5" t="str">
        <v/>
      </c>
      <c r="O362" s="5" t="str">
        <v/>
      </c>
      <c r="P362" s="37"/>
      <c r="Q362" s="37" t="str">
        <v/>
      </c>
      <c r="R362" s="5" t="s">
        <v>43</v>
      </c>
      <c r="S362" s="5" t="str">
        <v/>
      </c>
      <c r="T362" s="5" t="str">
        <v/>
      </c>
      <c r="U362" s="5" t="str">
        <v/>
      </c>
      <c r="V362" s="5"/>
    </row>
    <row r="363" spans="1:22" ht="13.2" x14ac:dyDescent="0.25">
      <c r="A363" s="1"/>
      <c r="B363" s="46"/>
      <c r="C363" s="47"/>
      <c r="D363" s="48"/>
      <c r="E363" s="49"/>
      <c r="F363" s="49"/>
      <c r="G363" s="50"/>
      <c r="H363" s="49"/>
      <c r="I363" s="51"/>
      <c r="J363" s="4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spans="1:22" ht="13.2" x14ac:dyDescent="0.25">
      <c r="A364" s="1"/>
      <c r="B364" s="1"/>
      <c r="C364" s="1"/>
      <c r="D364" s="52"/>
      <c r="E364" s="1"/>
      <c r="F364" s="1"/>
      <c r="G364" s="53"/>
      <c r="H364" s="1"/>
      <c r="I364" s="1"/>
      <c r="J364" s="4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spans="1:22" ht="13.2" x14ac:dyDescent="0.25">
      <c r="A365" s="1"/>
      <c r="B365" s="1"/>
      <c r="C365" s="54" t="s">
        <v>109</v>
      </c>
      <c r="D365" s="55" t="s">
        <v>216</v>
      </c>
      <c r="E365" s="56" t="s">
        <v>111</v>
      </c>
      <c r="F365" s="117"/>
      <c r="G365" s="118"/>
      <c r="H365" s="1"/>
      <c r="I365" s="1"/>
      <c r="J365" s="4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spans="1:22" ht="13.2" x14ac:dyDescent="0.25">
      <c r="A366" s="1"/>
      <c r="B366" s="1"/>
      <c r="C366" s="56"/>
      <c r="D366" s="57" t="s">
        <v>112</v>
      </c>
      <c r="E366" s="56"/>
      <c r="F366" s="117"/>
      <c r="G366" s="118"/>
      <c r="H366" s="1"/>
      <c r="I366" s="1"/>
      <c r="J366" s="4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spans="1:22" ht="13.2" x14ac:dyDescent="0.25">
      <c r="A367" s="1"/>
      <c r="B367" s="1"/>
      <c r="C367" s="56"/>
      <c r="D367" s="58"/>
      <c r="E367" s="56"/>
      <c r="F367" s="117"/>
      <c r="G367" s="118"/>
      <c r="H367" s="1"/>
      <c r="I367" s="1"/>
      <c r="J367" s="4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spans="1:22" ht="13.2" x14ac:dyDescent="0.25">
      <c r="A368" s="1"/>
      <c r="B368" s="1"/>
      <c r="C368" s="56"/>
      <c r="D368" s="58"/>
      <c r="E368" s="56"/>
      <c r="F368" s="117"/>
      <c r="G368" s="118"/>
      <c r="H368" s="1"/>
      <c r="I368" s="1"/>
      <c r="J368" s="4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spans="1:22" ht="13.2" x14ac:dyDescent="0.25">
      <c r="A369" s="1"/>
      <c r="B369" s="1"/>
      <c r="C369" s="56"/>
      <c r="D369" s="58"/>
      <c r="E369" s="56"/>
      <c r="F369" s="117"/>
      <c r="G369" s="118"/>
      <c r="H369" s="1"/>
      <c r="I369" s="1"/>
      <c r="J369" s="4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spans="1:22" ht="13.2" x14ac:dyDescent="0.25">
      <c r="A370" s="1"/>
      <c r="B370" s="1"/>
      <c r="C370" s="1"/>
      <c r="D370" s="52"/>
      <c r="E370" s="1"/>
      <c r="F370" s="117"/>
      <c r="G370" s="118"/>
      <c r="H370" s="1"/>
      <c r="I370" s="1"/>
      <c r="J370" s="4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spans="1:22" ht="13.2" x14ac:dyDescent="0.25">
      <c r="A371" s="1"/>
      <c r="B371" s="1"/>
      <c r="C371" s="1"/>
      <c r="D371" s="52"/>
      <c r="E371" s="1"/>
      <c r="F371" s="117"/>
      <c r="G371" s="118"/>
      <c r="H371" s="1"/>
      <c r="I371" s="1"/>
      <c r="J371" s="4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spans="1:22" ht="13.2" x14ac:dyDescent="0.25">
      <c r="A372" s="1"/>
      <c r="B372" s="1"/>
      <c r="C372" s="1"/>
      <c r="D372" s="52"/>
      <c r="E372" s="1"/>
      <c r="F372" s="117"/>
      <c r="G372" s="118"/>
      <c r="H372" s="1"/>
      <c r="I372" s="1"/>
      <c r="J372" s="4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spans="1:22" ht="13.2" x14ac:dyDescent="0.25">
      <c r="A373" s="1"/>
      <c r="B373" s="1"/>
      <c r="C373" s="1"/>
      <c r="D373" s="52"/>
      <c r="E373" s="1"/>
      <c r="F373" s="117"/>
      <c r="G373" s="118"/>
      <c r="H373" s="1"/>
      <c r="I373" s="1"/>
      <c r="J373" s="4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spans="1:22" ht="13.2" x14ac:dyDescent="0.25">
      <c r="A374" s="1"/>
      <c r="B374" s="1"/>
      <c r="C374" s="56"/>
      <c r="D374" s="58"/>
      <c r="E374" s="56" t="s">
        <v>113</v>
      </c>
      <c r="F374" s="117"/>
      <c r="G374" s="118"/>
      <c r="H374" s="1"/>
      <c r="I374" s="1"/>
      <c r="J374" s="4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spans="1:22" ht="13.2" x14ac:dyDescent="0.25">
      <c r="A375" s="1"/>
      <c r="B375" s="1"/>
      <c r="C375" s="56"/>
      <c r="D375" s="58"/>
      <c r="E375" s="56" t="s">
        <v>114</v>
      </c>
      <c r="F375" s="117"/>
      <c r="G375" s="118"/>
      <c r="H375" s="1"/>
      <c r="I375" s="1"/>
      <c r="J375" s="4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spans="1:22" ht="13.2" x14ac:dyDescent="0.25">
      <c r="A376" s="1"/>
      <c r="B376" s="1"/>
      <c r="C376" s="56"/>
      <c r="D376" s="58"/>
      <c r="E376" s="56"/>
      <c r="F376" s="56"/>
      <c r="G376" s="59"/>
      <c r="H376" s="1"/>
      <c r="I376" s="1"/>
      <c r="J376" s="4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spans="1:22" ht="13.2" x14ac:dyDescent="0.25">
      <c r="A377" s="1"/>
      <c r="B377" s="1"/>
      <c r="C377" s="60" t="s">
        <v>115</v>
      </c>
      <c r="D377" s="61"/>
      <c r="E377" s="60" t="s">
        <v>116</v>
      </c>
      <c r="F377" s="62"/>
      <c r="G377" s="63"/>
      <c r="H377" s="1"/>
      <c r="I377" s="1"/>
      <c r="J377" s="4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spans="1:22" ht="13.2" x14ac:dyDescent="0.25">
      <c r="A378" s="1"/>
      <c r="B378" s="1"/>
      <c r="C378" s="54" t="s">
        <v>117</v>
      </c>
      <c r="D378" s="64"/>
      <c r="E378" s="54" t="s">
        <v>117</v>
      </c>
      <c r="F378" s="119"/>
      <c r="G378" s="118"/>
      <c r="H378" s="1"/>
      <c r="I378" s="1"/>
      <c r="J378" s="4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spans="1:22" ht="13.2" x14ac:dyDescent="0.25">
      <c r="A379" s="1"/>
      <c r="B379" s="1"/>
      <c r="C379" s="62" t="s">
        <v>118</v>
      </c>
      <c r="D379" s="61"/>
      <c r="E379" s="62"/>
      <c r="F379" s="62"/>
      <c r="G379" s="63"/>
      <c r="H379" s="1"/>
      <c r="I379" s="1"/>
      <c r="J379" s="4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spans="1:22" ht="13.2" x14ac:dyDescent="0.25">
      <c r="A380" s="1"/>
      <c r="B380" s="1"/>
      <c r="C380" s="104"/>
      <c r="D380" s="105"/>
      <c r="E380" s="105"/>
      <c r="F380" s="105"/>
      <c r="G380" s="106"/>
      <c r="H380" s="1"/>
      <c r="I380" s="1"/>
      <c r="J380" s="4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spans="1:22" ht="13.2" x14ac:dyDescent="0.25">
      <c r="A381" s="1"/>
      <c r="B381" s="1"/>
      <c r="C381" s="107"/>
      <c r="D381" s="108"/>
      <c r="E381" s="108"/>
      <c r="F381" s="108"/>
      <c r="G381" s="109"/>
      <c r="H381" s="1"/>
      <c r="I381" s="1"/>
      <c r="J381" s="4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spans="1:22" ht="13.2" x14ac:dyDescent="0.25">
      <c r="A382" s="1"/>
      <c r="B382" s="1"/>
      <c r="C382" s="107"/>
      <c r="D382" s="108"/>
      <c r="E382" s="108"/>
      <c r="F382" s="108"/>
      <c r="G382" s="109"/>
      <c r="H382" s="1"/>
      <c r="I382" s="1"/>
      <c r="J382" s="4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spans="1:22" ht="13.2" x14ac:dyDescent="0.25">
      <c r="A383" s="1"/>
      <c r="B383" s="1"/>
      <c r="C383" s="110"/>
      <c r="D383" s="111"/>
      <c r="E383" s="111"/>
      <c r="F383" s="111"/>
      <c r="G383" s="112"/>
      <c r="H383" s="1"/>
      <c r="I383" s="1"/>
      <c r="J383" s="4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</sheetData>
  <mergeCells count="65">
    <mergeCell ref="C280:G283"/>
    <mergeCell ref="G308:I308"/>
    <mergeCell ref="D311:G311"/>
    <mergeCell ref="K311:R311"/>
    <mergeCell ref="F265:G265"/>
    <mergeCell ref="F266:G266"/>
    <mergeCell ref="F267:G267"/>
    <mergeCell ref="F268:G268"/>
    <mergeCell ref="F269:G269"/>
    <mergeCell ref="F270:G270"/>
    <mergeCell ref="F271:G271"/>
    <mergeCell ref="F272:G272"/>
    <mergeCell ref="F273:G273"/>
    <mergeCell ref="F274:G274"/>
    <mergeCell ref="F275:G275"/>
    <mergeCell ref="F278:G278"/>
    <mergeCell ref="C380:G383"/>
    <mergeCell ref="F365:G365"/>
    <mergeCell ref="F366:G366"/>
    <mergeCell ref="F367:G367"/>
    <mergeCell ref="F368:G368"/>
    <mergeCell ref="F369:G369"/>
    <mergeCell ref="F370:G370"/>
    <mergeCell ref="F371:G371"/>
    <mergeCell ref="F372:G372"/>
    <mergeCell ref="F373:G373"/>
    <mergeCell ref="F374:G374"/>
    <mergeCell ref="F375:G375"/>
    <mergeCell ref="F378:G378"/>
    <mergeCell ref="D1:I1"/>
    <mergeCell ref="G8:I8"/>
    <mergeCell ref="D11:G11"/>
    <mergeCell ref="K11:R11"/>
    <mergeCell ref="F65:G65"/>
    <mergeCell ref="F66:G66"/>
    <mergeCell ref="F67:G67"/>
    <mergeCell ref="F75:G75"/>
    <mergeCell ref="F78:G78"/>
    <mergeCell ref="C80:G83"/>
    <mergeCell ref="G108:I108"/>
    <mergeCell ref="D111:G111"/>
    <mergeCell ref="K111:R111"/>
    <mergeCell ref="F68:G68"/>
    <mergeCell ref="F69:G69"/>
    <mergeCell ref="F70:G70"/>
    <mergeCell ref="F71:G71"/>
    <mergeCell ref="F72:G72"/>
    <mergeCell ref="F73:G73"/>
    <mergeCell ref="F74:G74"/>
    <mergeCell ref="C180:G183"/>
    <mergeCell ref="G208:I208"/>
    <mergeCell ref="D211:G211"/>
    <mergeCell ref="K211:R211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73:G173"/>
    <mergeCell ref="F174:G174"/>
    <mergeCell ref="F175:G175"/>
    <mergeCell ref="F178:G178"/>
  </mergeCells>
  <conditionalFormatting sqref="C13:C62 C113:C162 C213:C262 C313:C362">
    <cfRule type="expression" dxfId="7" priority="1">
      <formula>ISNA(K13)</formula>
    </cfRule>
  </conditionalFormatting>
  <conditionalFormatting sqref="C13:G62 C113:G162 C213:G262 C313:G362">
    <cfRule type="containsBlanks" dxfId="6" priority="5">
      <formula>LEN(TRIM(C13))=0</formula>
    </cfRule>
    <cfRule type="notContainsBlanks" dxfId="5" priority="6">
      <formula>LEN(TRIM(C13))&gt;0</formula>
    </cfRule>
  </conditionalFormatting>
  <conditionalFormatting sqref="D13:D63 D113:D163 D213:D263 D313:D363">
    <cfRule type="expression" dxfId="4" priority="3">
      <formula>IF(LEN(D13)&gt;=1,IF(ISNA(L13),TRUE,D13&lt;&gt;L13),FALSE)</formula>
    </cfRule>
  </conditionalFormatting>
  <conditionalFormatting sqref="E13:E62 E113:E162 E213:E262 E313:E362">
    <cfRule type="expression" dxfId="3" priority="2">
      <formula>ISNA(Q13)</formula>
    </cfRule>
  </conditionalFormatting>
  <conditionalFormatting sqref="F13:F63 F113:F163 F213:F263 F313:F363">
    <cfRule type="expression" dxfId="2" priority="4">
      <formula>IF(LEN(E13)&gt;=1,IF(ISNA(R13),TRUE,F13&lt;&gt;R13),FALSE)</formula>
    </cfRule>
  </conditionalFormatting>
  <conditionalFormatting sqref="H3:I6">
    <cfRule type="cellIs" dxfId="1" priority="7" operator="equal">
      <formula>0</formula>
    </cfRule>
  </conditionalFormatting>
  <dataValidations count="3">
    <dataValidation type="list" allowBlank="1" showErrorMessage="1" sqref="D65 D165 D265 D365" xr:uid="{00000000-0002-0000-0000-000000000000}">
      <formula1>#REF!</formula1>
    </dataValidation>
    <dataValidation type="list" allowBlank="1" showDropDown="1" sqref="C13:C62 E13:E62 C213:C262 E213:E262 E313:E316 C313:C362 E318:E362 C113:C162 E113:E162" xr:uid="{00000000-0002-0000-0000-000001000000}">
      <formula1>#REF!</formula1>
    </dataValidation>
    <dataValidation type="list" allowBlank="1" showErrorMessage="1" sqref="D13:D62 F13:F62 D113:D162 F113:F162 D213:D262 F213:F262 D313:D362 F313:F362" xr:uid="{00000000-0002-0000-0000-000004000000}">
      <formula1>#REF!</formula1>
    </dataValidation>
  </dataValidations>
  <hyperlinks>
    <hyperlink ref="B3" location="MeetParticipants!a8" display="1" xr:uid="{00000000-0004-0000-0000-000000000000}"/>
    <hyperlink ref="B4" location="MeetParticipants!a108" display="2" xr:uid="{00000000-0004-0000-0000-000001000000}"/>
    <hyperlink ref="B5" location="MeetParticipants!a208" display="3" xr:uid="{00000000-0004-0000-0000-000002000000}"/>
    <hyperlink ref="B6" location="MeetParticipants!a308" display="4" xr:uid="{00000000-0004-0000-0000-000003000000}"/>
  </hyperlinks>
  <printOptions horizontalCentered="1" gridLines="1"/>
  <pageMargins left="0.7" right="0.7" top="0.75" bottom="0.75" header="0" footer="0"/>
  <pageSetup fitToHeight="0" pageOrder="overThenDown" orientation="portrait" cellComments="atEnd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S181"/>
  <sheetViews>
    <sheetView tabSelected="1" workbookViewId="0">
      <pane ySplit="7" topLeftCell="A8" activePane="bottomLeft" state="frozen"/>
      <selection pane="bottomLeft" activeCell="D1" sqref="D1"/>
    </sheetView>
  </sheetViews>
  <sheetFormatPr defaultColWidth="12.6640625" defaultRowHeight="15.75" customHeight="1" x14ac:dyDescent="0.25"/>
  <cols>
    <col min="1" max="1" width="3" customWidth="1"/>
    <col min="2" max="2" width="1.44140625" customWidth="1"/>
    <col min="3" max="3" width="3.44140625" customWidth="1"/>
    <col min="4" max="4" width="19.77734375" customWidth="1"/>
    <col min="5" max="5" width="6.21875" customWidth="1"/>
    <col min="6" max="6" width="6.109375" customWidth="1"/>
    <col min="7" max="7" width="19.77734375" customWidth="1"/>
    <col min="8" max="8" width="6.21875" customWidth="1"/>
    <col min="9" max="9" width="6.109375" customWidth="1"/>
    <col min="10" max="10" width="7.33203125" customWidth="1"/>
    <col min="11" max="11" width="4.6640625" customWidth="1"/>
    <col min="12" max="12" width="3.33203125" customWidth="1"/>
    <col min="13" max="13" width="2.77734375" hidden="1" customWidth="1"/>
    <col min="14" max="14" width="5.88671875" hidden="1" customWidth="1"/>
    <col min="15" max="15" width="12.109375" hidden="1" customWidth="1"/>
    <col min="16" max="16" width="5.44140625" hidden="1" customWidth="1"/>
    <col min="17" max="17" width="12.109375" hidden="1" customWidth="1"/>
    <col min="18" max="18" width="5.44140625" hidden="1" customWidth="1"/>
    <col min="19" max="19" width="14.21875" hidden="1" customWidth="1"/>
  </cols>
  <sheetData>
    <row r="1" spans="1:19" ht="49.2" customHeight="1" x14ac:dyDescent="0.25">
      <c r="A1" s="1"/>
      <c r="B1" s="69"/>
      <c r="C1" s="70"/>
      <c r="D1" s="3" t="s">
        <v>230</v>
      </c>
      <c r="E1" s="120" t="s">
        <v>1</v>
      </c>
      <c r="F1" s="108"/>
      <c r="G1" s="108"/>
      <c r="H1" s="108"/>
      <c r="I1" s="108"/>
      <c r="J1" s="108"/>
      <c r="K1" s="108"/>
      <c r="L1" s="71"/>
      <c r="M1" s="4"/>
      <c r="N1" s="53"/>
      <c r="O1" s="72"/>
      <c r="P1" s="53"/>
      <c r="Q1" s="72"/>
      <c r="R1" s="53"/>
      <c r="S1" s="53"/>
    </row>
    <row r="2" spans="1:19" ht="17.399999999999999" x14ac:dyDescent="0.3">
      <c r="A2" s="1"/>
      <c r="B2" s="133" t="s">
        <v>2</v>
      </c>
      <c r="C2" s="108"/>
      <c r="D2" s="134" t="s">
        <v>3</v>
      </c>
      <c r="E2" s="108"/>
      <c r="F2" s="7" t="s">
        <v>4</v>
      </c>
      <c r="G2" s="73" t="s">
        <v>5</v>
      </c>
      <c r="H2" s="6"/>
      <c r="I2" s="74" t="s">
        <v>6</v>
      </c>
      <c r="J2" s="75"/>
      <c r="K2" s="76"/>
      <c r="L2" s="6"/>
      <c r="M2" s="4"/>
      <c r="N2" s="53"/>
      <c r="O2" s="72"/>
      <c r="P2" s="53"/>
      <c r="Q2" s="72"/>
      <c r="R2" s="53"/>
      <c r="S2" s="53"/>
    </row>
    <row r="3" spans="1:19" ht="17.399999999999999" x14ac:dyDescent="0.3">
      <c r="A3" s="11" t="s">
        <v>7</v>
      </c>
      <c r="B3" s="131" t="s">
        <v>7</v>
      </c>
      <c r="C3" s="108"/>
      <c r="D3" s="132" t="s">
        <v>8</v>
      </c>
      <c r="E3" s="118"/>
      <c r="F3" s="77">
        <v>25</v>
      </c>
      <c r="G3" s="78" t="s">
        <v>110</v>
      </c>
      <c r="H3" s="78"/>
      <c r="I3" s="74" t="s">
        <v>43</v>
      </c>
      <c r="J3" s="10"/>
      <c r="K3" s="10"/>
      <c r="L3" s="6"/>
      <c r="M3" s="4"/>
      <c r="N3" s="53"/>
      <c r="O3" s="72"/>
      <c r="P3" s="53"/>
      <c r="Q3" s="72"/>
      <c r="R3" s="53"/>
      <c r="S3" s="53"/>
    </row>
    <row r="4" spans="1:19" ht="17.399999999999999" x14ac:dyDescent="0.3">
      <c r="A4" s="11" t="s">
        <v>9</v>
      </c>
      <c r="B4" s="131" t="s">
        <v>9</v>
      </c>
      <c r="C4" s="108"/>
      <c r="D4" s="132" t="s">
        <v>10</v>
      </c>
      <c r="E4" s="115"/>
      <c r="F4" s="77">
        <v>14</v>
      </c>
      <c r="G4" s="78" t="s">
        <v>110</v>
      </c>
      <c r="H4" s="78"/>
      <c r="I4" s="74" t="s">
        <v>43</v>
      </c>
      <c r="J4" s="10"/>
      <c r="K4" s="10"/>
      <c r="L4" s="6"/>
      <c r="M4" s="4"/>
      <c r="N4" s="53"/>
      <c r="O4" s="72"/>
      <c r="P4" s="53"/>
      <c r="Q4" s="72"/>
      <c r="R4" s="53"/>
      <c r="S4" s="53"/>
    </row>
    <row r="5" spans="1:19" ht="17.399999999999999" x14ac:dyDescent="0.3">
      <c r="A5" s="11" t="s">
        <v>11</v>
      </c>
      <c r="B5" s="131" t="s">
        <v>11</v>
      </c>
      <c r="C5" s="108"/>
      <c r="D5" s="132" t="s">
        <v>12</v>
      </c>
      <c r="E5" s="115"/>
      <c r="F5" s="77">
        <v>15</v>
      </c>
      <c r="G5" s="78" t="s">
        <v>110</v>
      </c>
      <c r="H5" s="78"/>
      <c r="I5" s="74" t="s">
        <v>43</v>
      </c>
      <c r="J5" s="10"/>
      <c r="K5" s="10"/>
      <c r="L5" s="6"/>
      <c r="M5" s="4"/>
      <c r="N5" s="53"/>
      <c r="O5" s="72"/>
      <c r="P5" s="53"/>
      <c r="Q5" s="72"/>
      <c r="R5" s="53"/>
      <c r="S5" s="53"/>
    </row>
    <row r="6" spans="1:19" ht="17.399999999999999" x14ac:dyDescent="0.3">
      <c r="A6" s="11" t="s">
        <v>13</v>
      </c>
      <c r="B6" s="131" t="s">
        <v>13</v>
      </c>
      <c r="C6" s="108"/>
      <c r="D6" s="132" t="s">
        <v>14</v>
      </c>
      <c r="E6" s="115"/>
      <c r="F6" s="77">
        <v>16</v>
      </c>
      <c r="G6" s="78" t="s">
        <v>110</v>
      </c>
      <c r="H6" s="78"/>
      <c r="I6" s="74" t="s">
        <v>43</v>
      </c>
      <c r="J6" s="10"/>
      <c r="K6" s="10"/>
      <c r="L6" s="6"/>
      <c r="M6" s="4"/>
      <c r="N6" s="53"/>
      <c r="O6" s="72"/>
      <c r="P6" s="53"/>
      <c r="Q6" s="72"/>
      <c r="R6" s="53"/>
      <c r="S6" s="53"/>
    </row>
    <row r="7" spans="1:19" ht="17.399999999999999" x14ac:dyDescent="0.3">
      <c r="A7" s="11" t="s">
        <v>15</v>
      </c>
      <c r="B7" s="6"/>
      <c r="C7" s="6"/>
      <c r="D7" s="6"/>
      <c r="E7" s="6"/>
      <c r="F7" s="6"/>
      <c r="G7" s="6"/>
      <c r="H7" s="6"/>
      <c r="I7" s="6"/>
      <c r="J7" s="79"/>
      <c r="K7" s="6"/>
      <c r="L7" s="6"/>
      <c r="M7" s="4"/>
      <c r="N7" s="53"/>
      <c r="O7" s="72"/>
      <c r="P7" s="53"/>
      <c r="Q7" s="72"/>
      <c r="R7" s="53"/>
      <c r="S7" s="53"/>
    </row>
    <row r="8" spans="1:19" ht="15.6" x14ac:dyDescent="0.3">
      <c r="A8" s="1"/>
      <c r="B8" s="80"/>
      <c r="C8" s="70"/>
      <c r="D8" s="19" t="s">
        <v>3</v>
      </c>
      <c r="E8" s="129" t="s">
        <v>8</v>
      </c>
      <c r="F8" s="108"/>
      <c r="G8" s="108"/>
      <c r="H8" s="19" t="s">
        <v>217</v>
      </c>
      <c r="I8" s="122" t="s">
        <v>0</v>
      </c>
      <c r="J8" s="108"/>
      <c r="K8" s="81"/>
      <c r="L8" s="71"/>
      <c r="M8" s="4"/>
      <c r="N8" s="53"/>
      <c r="O8" s="72"/>
      <c r="P8" s="53"/>
      <c r="Q8" s="72"/>
      <c r="R8" s="53"/>
      <c r="S8" s="53"/>
    </row>
    <row r="9" spans="1:19" ht="15.6" x14ac:dyDescent="0.3">
      <c r="A9" s="1"/>
      <c r="B9" s="82"/>
      <c r="C9" s="69"/>
      <c r="D9" s="123"/>
      <c r="E9" s="108"/>
      <c r="F9" s="108"/>
      <c r="G9" s="19"/>
      <c r="H9" s="19" t="s">
        <v>109</v>
      </c>
      <c r="I9" s="81" t="s">
        <v>110</v>
      </c>
      <c r="J9" s="83"/>
      <c r="K9" s="81"/>
      <c r="L9" s="84"/>
      <c r="M9" s="4"/>
      <c r="N9" s="53"/>
      <c r="O9" s="72"/>
      <c r="P9" s="53"/>
      <c r="Q9" s="72"/>
      <c r="R9" s="53"/>
      <c r="S9" s="53"/>
    </row>
    <row r="10" spans="1:19" ht="15.6" x14ac:dyDescent="0.3">
      <c r="A10" s="1"/>
      <c r="B10" s="18"/>
      <c r="C10" s="85"/>
      <c r="D10" s="123" t="s">
        <v>218</v>
      </c>
      <c r="E10" s="108"/>
      <c r="F10" s="108"/>
      <c r="G10" s="108"/>
      <c r="H10" s="108"/>
      <c r="I10" s="108"/>
      <c r="J10" s="108"/>
      <c r="K10" s="108"/>
      <c r="L10" s="84"/>
      <c r="M10" s="4"/>
      <c r="N10" s="53"/>
      <c r="O10" s="86"/>
      <c r="P10" s="87"/>
      <c r="Q10" s="86"/>
      <c r="R10" s="88"/>
      <c r="S10" s="87"/>
    </row>
    <row r="11" spans="1:19" ht="15.6" x14ac:dyDescent="0.3">
      <c r="A11" s="1"/>
      <c r="B11" s="25"/>
      <c r="C11" s="126" t="s">
        <v>20</v>
      </c>
      <c r="D11" s="115"/>
      <c r="E11" s="114" t="s">
        <v>8</v>
      </c>
      <c r="F11" s="115"/>
      <c r="G11" s="115"/>
      <c r="H11" s="115"/>
      <c r="I11" s="115"/>
      <c r="J11" s="115"/>
      <c r="K11" s="115"/>
      <c r="L11" s="25"/>
      <c r="M11" s="4"/>
      <c r="N11" s="89"/>
      <c r="O11" s="72"/>
      <c r="P11" s="88"/>
      <c r="Q11" s="125"/>
      <c r="R11" s="108"/>
      <c r="S11" s="88"/>
    </row>
    <row r="12" spans="1:19" ht="15.6" x14ac:dyDescent="0.3">
      <c r="A12" s="1"/>
      <c r="B12" s="90"/>
      <c r="C12" s="127" t="s">
        <v>219</v>
      </c>
      <c r="D12" s="118"/>
      <c r="E12" s="128">
        <v>25</v>
      </c>
      <c r="F12" s="115"/>
      <c r="G12" s="115"/>
      <c r="H12" s="115"/>
      <c r="I12" s="115"/>
      <c r="J12" s="115"/>
      <c r="K12" s="115"/>
      <c r="L12" s="25"/>
      <c r="M12" s="4"/>
      <c r="N12" s="89"/>
      <c r="O12" s="86"/>
      <c r="P12" s="88"/>
      <c r="Q12" s="125"/>
      <c r="R12" s="108"/>
      <c r="S12" s="53"/>
    </row>
    <row r="13" spans="1:19" ht="15.75" customHeight="1" x14ac:dyDescent="0.25">
      <c r="A13" s="1"/>
      <c r="B13" s="91"/>
      <c r="C13" s="92" t="s">
        <v>220</v>
      </c>
      <c r="D13" s="130" t="s">
        <v>23</v>
      </c>
      <c r="E13" s="115"/>
      <c r="F13" s="93" t="s">
        <v>221</v>
      </c>
      <c r="G13" s="130" t="s">
        <v>25</v>
      </c>
      <c r="H13" s="118"/>
      <c r="I13" s="94" t="s">
        <v>221</v>
      </c>
      <c r="J13" s="95" t="s">
        <v>27</v>
      </c>
      <c r="K13" s="94"/>
      <c r="L13" s="96"/>
      <c r="M13" s="4"/>
      <c r="N13" s="89" t="s">
        <v>220</v>
      </c>
      <c r="O13" s="88" t="s">
        <v>222</v>
      </c>
      <c r="P13" s="88" t="s">
        <v>223</v>
      </c>
      <c r="Q13" s="88" t="s">
        <v>224</v>
      </c>
      <c r="R13" s="88" t="s">
        <v>225</v>
      </c>
      <c r="S13" s="89" t="s">
        <v>27</v>
      </c>
    </row>
    <row r="14" spans="1:19" ht="15.75" customHeight="1" x14ac:dyDescent="0.25">
      <c r="A14" s="1"/>
      <c r="B14" s="97"/>
      <c r="C14" s="98">
        <v>1</v>
      </c>
      <c r="D14" s="121" t="s">
        <v>61</v>
      </c>
      <c r="E14" s="111"/>
      <c r="F14" s="99" t="s">
        <v>62</v>
      </c>
      <c r="G14" s="121" t="s">
        <v>63</v>
      </c>
      <c r="H14" s="112"/>
      <c r="I14" s="99" t="s">
        <v>62</v>
      </c>
      <c r="J14" s="100">
        <v>79.56</v>
      </c>
      <c r="K14" s="98"/>
      <c r="L14" s="101"/>
      <c r="M14" s="4"/>
      <c r="N14" s="102">
        <v>1</v>
      </c>
      <c r="O14" s="72" t="s">
        <v>61</v>
      </c>
      <c r="P14" s="87" t="s">
        <v>62</v>
      </c>
      <c r="Q14" s="72" t="s">
        <v>63</v>
      </c>
      <c r="R14" s="87" t="s">
        <v>62</v>
      </c>
      <c r="S14" s="53">
        <v>79.56</v>
      </c>
    </row>
    <row r="15" spans="1:19" ht="15.75" customHeight="1" x14ac:dyDescent="0.25">
      <c r="A15" s="1"/>
      <c r="B15" s="97"/>
      <c r="C15" s="98">
        <v>2</v>
      </c>
      <c r="D15" s="121" t="s">
        <v>68</v>
      </c>
      <c r="E15" s="111"/>
      <c r="F15" s="99" t="s">
        <v>69</v>
      </c>
      <c r="G15" s="121" t="s">
        <v>70</v>
      </c>
      <c r="H15" s="112"/>
      <c r="I15" s="99" t="s">
        <v>69</v>
      </c>
      <c r="J15" s="100">
        <v>73.83</v>
      </c>
      <c r="K15" s="98"/>
      <c r="L15" s="101"/>
      <c r="M15" s="4"/>
      <c r="N15" s="102">
        <v>2</v>
      </c>
      <c r="O15" s="72" t="s">
        <v>68</v>
      </c>
      <c r="P15" s="87" t="s">
        <v>69</v>
      </c>
      <c r="Q15" s="72" t="s">
        <v>70</v>
      </c>
      <c r="R15" s="87" t="s">
        <v>69</v>
      </c>
      <c r="S15" s="53">
        <v>73.83</v>
      </c>
    </row>
    <row r="16" spans="1:19" ht="15.75" customHeight="1" x14ac:dyDescent="0.25">
      <c r="A16" s="1"/>
      <c r="B16" s="97"/>
      <c r="C16" s="98">
        <v>3</v>
      </c>
      <c r="D16" s="121" t="s">
        <v>101</v>
      </c>
      <c r="E16" s="111"/>
      <c r="F16" s="99" t="s">
        <v>102</v>
      </c>
      <c r="G16" s="121" t="s">
        <v>103</v>
      </c>
      <c r="H16" s="112"/>
      <c r="I16" s="99" t="s">
        <v>102</v>
      </c>
      <c r="J16" s="100">
        <v>62.55</v>
      </c>
      <c r="K16" s="98"/>
      <c r="L16" s="101"/>
      <c r="M16" s="4"/>
      <c r="N16" s="102">
        <v>3</v>
      </c>
      <c r="O16" s="72" t="s">
        <v>101</v>
      </c>
      <c r="P16" s="87" t="s">
        <v>102</v>
      </c>
      <c r="Q16" s="72" t="s">
        <v>103</v>
      </c>
      <c r="R16" s="87" t="s">
        <v>102</v>
      </c>
      <c r="S16" s="53">
        <v>62.55</v>
      </c>
    </row>
    <row r="17" spans="1:19" ht="15.75" customHeight="1" x14ac:dyDescent="0.25">
      <c r="A17" s="1"/>
      <c r="B17" s="97"/>
      <c r="C17" s="98" t="s">
        <v>226</v>
      </c>
      <c r="D17" s="121" t="s">
        <v>96</v>
      </c>
      <c r="E17" s="111"/>
      <c r="F17" s="99" t="s">
        <v>92</v>
      </c>
      <c r="G17" s="121" t="s">
        <v>97</v>
      </c>
      <c r="H17" s="112"/>
      <c r="I17" s="99" t="s">
        <v>92</v>
      </c>
      <c r="J17" s="100">
        <v>59.49</v>
      </c>
      <c r="K17" s="98"/>
      <c r="L17" s="101"/>
      <c r="M17" s="4"/>
      <c r="N17" s="102">
        <v>4</v>
      </c>
      <c r="O17" s="72" t="s">
        <v>96</v>
      </c>
      <c r="P17" s="87" t="s">
        <v>92</v>
      </c>
      <c r="Q17" s="72" t="s">
        <v>97</v>
      </c>
      <c r="R17" s="87" t="s">
        <v>92</v>
      </c>
      <c r="S17" s="53">
        <v>59.49</v>
      </c>
    </row>
    <row r="18" spans="1:19" ht="15.75" customHeight="1" x14ac:dyDescent="0.25">
      <c r="A18" s="1"/>
      <c r="B18" s="97"/>
      <c r="C18" s="98" t="s">
        <v>226</v>
      </c>
      <c r="D18" s="121" t="s">
        <v>82</v>
      </c>
      <c r="E18" s="111"/>
      <c r="F18" s="99" t="s">
        <v>83</v>
      </c>
      <c r="G18" s="121" t="s">
        <v>84</v>
      </c>
      <c r="H18" s="112"/>
      <c r="I18" s="99" t="s">
        <v>83</v>
      </c>
      <c r="J18" s="100">
        <v>59.49</v>
      </c>
      <c r="K18" s="98"/>
      <c r="L18" s="101"/>
      <c r="M18" s="4"/>
      <c r="N18" s="102">
        <v>5</v>
      </c>
      <c r="O18" s="72" t="s">
        <v>82</v>
      </c>
      <c r="P18" s="87" t="s">
        <v>83</v>
      </c>
      <c r="Q18" s="72" t="s">
        <v>84</v>
      </c>
      <c r="R18" s="87" t="s">
        <v>83</v>
      </c>
      <c r="S18" s="53">
        <v>59.49</v>
      </c>
    </row>
    <row r="19" spans="1:19" ht="15.75" customHeight="1" x14ac:dyDescent="0.25">
      <c r="A19" s="1"/>
      <c r="B19" s="97"/>
      <c r="C19" s="98">
        <v>6</v>
      </c>
      <c r="D19" s="121" t="s">
        <v>52</v>
      </c>
      <c r="E19" s="111"/>
      <c r="F19" s="99" t="s">
        <v>53</v>
      </c>
      <c r="G19" s="121" t="s">
        <v>54</v>
      </c>
      <c r="H19" s="112"/>
      <c r="I19" s="99" t="s">
        <v>53</v>
      </c>
      <c r="J19" s="100">
        <v>58.05</v>
      </c>
      <c r="K19" s="98"/>
      <c r="L19" s="101"/>
      <c r="M19" s="4"/>
      <c r="N19" s="102">
        <v>6</v>
      </c>
      <c r="O19" s="72" t="s">
        <v>52</v>
      </c>
      <c r="P19" s="87" t="s">
        <v>53</v>
      </c>
      <c r="Q19" s="72" t="s">
        <v>54</v>
      </c>
      <c r="R19" s="87" t="s">
        <v>53</v>
      </c>
      <c r="S19" s="53">
        <v>58.05</v>
      </c>
    </row>
    <row r="20" spans="1:19" ht="15.75" customHeight="1" x14ac:dyDescent="0.25">
      <c r="A20" s="1"/>
      <c r="B20" s="97"/>
      <c r="C20" s="98">
        <v>7</v>
      </c>
      <c r="D20" s="121" t="s">
        <v>80</v>
      </c>
      <c r="E20" s="111"/>
      <c r="F20" s="99" t="s">
        <v>45</v>
      </c>
      <c r="G20" s="121" t="s">
        <v>81</v>
      </c>
      <c r="H20" s="112"/>
      <c r="I20" s="99" t="s">
        <v>45</v>
      </c>
      <c r="J20" s="100">
        <v>57.3</v>
      </c>
      <c r="K20" s="98"/>
      <c r="L20" s="101"/>
      <c r="M20" s="4"/>
      <c r="N20" s="102">
        <v>7</v>
      </c>
      <c r="O20" s="72" t="s">
        <v>80</v>
      </c>
      <c r="P20" s="87" t="s">
        <v>45</v>
      </c>
      <c r="Q20" s="72" t="s">
        <v>81</v>
      </c>
      <c r="R20" s="87" t="s">
        <v>45</v>
      </c>
      <c r="S20" s="53">
        <v>57.3</v>
      </c>
    </row>
    <row r="21" spans="1:19" ht="15.75" customHeight="1" x14ac:dyDescent="0.25">
      <c r="A21" s="1"/>
      <c r="B21" s="97"/>
      <c r="C21" s="98">
        <v>8</v>
      </c>
      <c r="D21" s="121" t="s">
        <v>64</v>
      </c>
      <c r="E21" s="111"/>
      <c r="F21" s="99" t="s">
        <v>65</v>
      </c>
      <c r="G21" s="121" t="s">
        <v>66</v>
      </c>
      <c r="H21" s="112"/>
      <c r="I21" s="99" t="s">
        <v>67</v>
      </c>
      <c r="J21" s="100">
        <v>54.45</v>
      </c>
      <c r="K21" s="98"/>
      <c r="L21" s="101"/>
      <c r="M21" s="4"/>
      <c r="N21" s="102">
        <v>8</v>
      </c>
      <c r="O21" s="72" t="s">
        <v>64</v>
      </c>
      <c r="P21" s="87" t="s">
        <v>65</v>
      </c>
      <c r="Q21" s="72" t="s">
        <v>66</v>
      </c>
      <c r="R21" s="87" t="s">
        <v>67</v>
      </c>
      <c r="S21" s="53">
        <v>54.45</v>
      </c>
    </row>
    <row r="22" spans="1:19" ht="15.75" customHeight="1" x14ac:dyDescent="0.25">
      <c r="A22" s="1"/>
      <c r="B22" s="97"/>
      <c r="C22" s="98">
        <v>9</v>
      </c>
      <c r="D22" s="121" t="s">
        <v>91</v>
      </c>
      <c r="E22" s="111"/>
      <c r="F22" s="99" t="s">
        <v>92</v>
      </c>
      <c r="G22" s="121" t="s">
        <v>93</v>
      </c>
      <c r="H22" s="112"/>
      <c r="I22" s="99" t="s">
        <v>92</v>
      </c>
      <c r="J22" s="100">
        <v>54.42</v>
      </c>
      <c r="K22" s="98"/>
      <c r="L22" s="101"/>
      <c r="M22" s="4"/>
      <c r="N22" s="102">
        <v>9</v>
      </c>
      <c r="O22" s="72" t="s">
        <v>91</v>
      </c>
      <c r="P22" s="87" t="s">
        <v>92</v>
      </c>
      <c r="Q22" s="72" t="s">
        <v>93</v>
      </c>
      <c r="R22" s="87" t="s">
        <v>92</v>
      </c>
      <c r="S22" s="53">
        <v>54.42</v>
      </c>
    </row>
    <row r="23" spans="1:19" ht="15.75" customHeight="1" x14ac:dyDescent="0.25">
      <c r="A23" s="1"/>
      <c r="B23" s="97"/>
      <c r="C23" s="98">
        <v>10</v>
      </c>
      <c r="D23" s="121" t="s">
        <v>77</v>
      </c>
      <c r="E23" s="111"/>
      <c r="F23" s="99" t="s">
        <v>78</v>
      </c>
      <c r="G23" s="121" t="s">
        <v>79</v>
      </c>
      <c r="H23" s="112"/>
      <c r="I23" s="99" t="s">
        <v>78</v>
      </c>
      <c r="J23" s="100">
        <v>53.61</v>
      </c>
      <c r="K23" s="98"/>
      <c r="L23" s="101"/>
      <c r="M23" s="4"/>
      <c r="N23" s="102">
        <v>10</v>
      </c>
      <c r="O23" s="72" t="s">
        <v>77</v>
      </c>
      <c r="P23" s="87" t="s">
        <v>78</v>
      </c>
      <c r="Q23" s="72" t="s">
        <v>79</v>
      </c>
      <c r="R23" s="87" t="s">
        <v>78</v>
      </c>
      <c r="S23" s="53">
        <v>53.61</v>
      </c>
    </row>
    <row r="24" spans="1:19" ht="15.75" customHeight="1" x14ac:dyDescent="0.25">
      <c r="A24" s="1"/>
      <c r="B24" s="97"/>
      <c r="C24" s="98">
        <v>11</v>
      </c>
      <c r="D24" s="121" t="s">
        <v>74</v>
      </c>
      <c r="E24" s="111"/>
      <c r="F24" s="99" t="s">
        <v>48</v>
      </c>
      <c r="G24" s="121" t="s">
        <v>75</v>
      </c>
      <c r="H24" s="112"/>
      <c r="I24" s="99" t="s">
        <v>76</v>
      </c>
      <c r="J24" s="100">
        <v>52.53</v>
      </c>
      <c r="K24" s="98"/>
      <c r="L24" s="101"/>
      <c r="M24" s="4"/>
      <c r="N24" s="102">
        <v>11</v>
      </c>
      <c r="O24" s="72" t="s">
        <v>74</v>
      </c>
      <c r="P24" s="87" t="s">
        <v>48</v>
      </c>
      <c r="Q24" s="72" t="s">
        <v>75</v>
      </c>
      <c r="R24" s="87" t="s">
        <v>76</v>
      </c>
      <c r="S24" s="53">
        <v>52.53</v>
      </c>
    </row>
    <row r="25" spans="1:19" ht="15.75" customHeight="1" x14ac:dyDescent="0.25">
      <c r="A25" s="1"/>
      <c r="B25" s="97"/>
      <c r="C25" s="98">
        <v>12</v>
      </c>
      <c r="D25" s="121" t="s">
        <v>106</v>
      </c>
      <c r="E25" s="111"/>
      <c r="F25" s="99" t="s">
        <v>107</v>
      </c>
      <c r="G25" s="121" t="s">
        <v>108</v>
      </c>
      <c r="H25" s="112"/>
      <c r="I25" s="99" t="s">
        <v>107</v>
      </c>
      <c r="J25" s="100">
        <v>52.35</v>
      </c>
      <c r="K25" s="98"/>
      <c r="L25" s="101"/>
      <c r="M25" s="4"/>
      <c r="N25" s="102">
        <v>12</v>
      </c>
      <c r="O25" s="72" t="s">
        <v>106</v>
      </c>
      <c r="P25" s="87" t="s">
        <v>107</v>
      </c>
      <c r="Q25" s="72" t="s">
        <v>108</v>
      </c>
      <c r="R25" s="87" t="s">
        <v>107</v>
      </c>
      <c r="S25" s="53">
        <v>52.35</v>
      </c>
    </row>
    <row r="26" spans="1:19" ht="15.75" customHeight="1" x14ac:dyDescent="0.25">
      <c r="A26" s="1"/>
      <c r="B26" s="97"/>
      <c r="C26" s="98">
        <v>13</v>
      </c>
      <c r="D26" s="121" t="s">
        <v>55</v>
      </c>
      <c r="E26" s="111"/>
      <c r="F26" s="99" t="s">
        <v>56</v>
      </c>
      <c r="G26" s="121" t="s">
        <v>57</v>
      </c>
      <c r="H26" s="112"/>
      <c r="I26" s="99" t="s">
        <v>56</v>
      </c>
      <c r="J26" s="100">
        <v>51.03</v>
      </c>
      <c r="K26" s="98"/>
      <c r="L26" s="101"/>
      <c r="M26" s="4"/>
      <c r="N26" s="102">
        <v>13</v>
      </c>
      <c r="O26" s="72" t="s">
        <v>55</v>
      </c>
      <c r="P26" s="87" t="s">
        <v>56</v>
      </c>
      <c r="Q26" s="72" t="s">
        <v>57</v>
      </c>
      <c r="R26" s="87" t="s">
        <v>56</v>
      </c>
      <c r="S26" s="53">
        <v>51.03</v>
      </c>
    </row>
    <row r="27" spans="1:19" ht="15.75" customHeight="1" x14ac:dyDescent="0.25">
      <c r="A27" s="1"/>
      <c r="B27" s="97"/>
      <c r="C27" s="98">
        <v>14</v>
      </c>
      <c r="D27" s="121" t="s">
        <v>71</v>
      </c>
      <c r="E27" s="111"/>
      <c r="F27" s="99" t="s">
        <v>72</v>
      </c>
      <c r="G27" s="121" t="s">
        <v>73</v>
      </c>
      <c r="H27" s="112"/>
      <c r="I27" s="99" t="s">
        <v>72</v>
      </c>
      <c r="J27" s="100">
        <v>50.91</v>
      </c>
      <c r="K27" s="98"/>
      <c r="L27" s="101"/>
      <c r="M27" s="4"/>
      <c r="N27" s="102">
        <v>14</v>
      </c>
      <c r="O27" s="72" t="s">
        <v>71</v>
      </c>
      <c r="P27" s="87" t="s">
        <v>72</v>
      </c>
      <c r="Q27" s="72" t="s">
        <v>73</v>
      </c>
      <c r="R27" s="87" t="s">
        <v>72</v>
      </c>
      <c r="S27" s="53">
        <v>50.91</v>
      </c>
    </row>
    <row r="28" spans="1:19" ht="15.75" customHeight="1" x14ac:dyDescent="0.25">
      <c r="A28" s="1"/>
      <c r="B28" s="97"/>
      <c r="C28" s="98">
        <v>15</v>
      </c>
      <c r="D28" s="121" t="s">
        <v>94</v>
      </c>
      <c r="E28" s="111"/>
      <c r="F28" s="99" t="s">
        <v>92</v>
      </c>
      <c r="G28" s="121" t="s">
        <v>95</v>
      </c>
      <c r="H28" s="112"/>
      <c r="I28" s="99" t="s">
        <v>92</v>
      </c>
      <c r="J28" s="100">
        <v>50.79</v>
      </c>
      <c r="K28" s="98"/>
      <c r="L28" s="101"/>
      <c r="M28" s="4"/>
      <c r="N28" s="102">
        <v>15</v>
      </c>
      <c r="O28" s="72" t="s">
        <v>94</v>
      </c>
      <c r="P28" s="87" t="s">
        <v>92</v>
      </c>
      <c r="Q28" s="72" t="s">
        <v>95</v>
      </c>
      <c r="R28" s="87" t="s">
        <v>92</v>
      </c>
      <c r="S28" s="53">
        <v>50.79</v>
      </c>
    </row>
    <row r="29" spans="1:19" ht="15.75" customHeight="1" x14ac:dyDescent="0.25">
      <c r="A29" s="1"/>
      <c r="B29" s="97"/>
      <c r="C29" s="98">
        <v>16</v>
      </c>
      <c r="D29" s="121" t="s">
        <v>98</v>
      </c>
      <c r="E29" s="111"/>
      <c r="F29" s="99" t="s">
        <v>99</v>
      </c>
      <c r="G29" s="121" t="s">
        <v>100</v>
      </c>
      <c r="H29" s="112"/>
      <c r="I29" s="99" t="s">
        <v>56</v>
      </c>
      <c r="J29" s="100">
        <v>49.62</v>
      </c>
      <c r="K29" s="98"/>
      <c r="L29" s="101"/>
      <c r="M29" s="4"/>
      <c r="N29" s="102">
        <v>16</v>
      </c>
      <c r="O29" s="72" t="s">
        <v>98</v>
      </c>
      <c r="P29" s="87" t="s">
        <v>99</v>
      </c>
      <c r="Q29" s="72" t="s">
        <v>100</v>
      </c>
      <c r="R29" s="87" t="s">
        <v>56</v>
      </c>
      <c r="S29" s="53">
        <v>49.62</v>
      </c>
    </row>
    <row r="30" spans="1:19" ht="15.75" customHeight="1" x14ac:dyDescent="0.25">
      <c r="A30" s="1"/>
      <c r="B30" s="97"/>
      <c r="C30" s="98">
        <v>17</v>
      </c>
      <c r="D30" s="121" t="s">
        <v>85</v>
      </c>
      <c r="E30" s="111"/>
      <c r="F30" s="99" t="s">
        <v>83</v>
      </c>
      <c r="G30" s="121" t="s">
        <v>86</v>
      </c>
      <c r="H30" s="112"/>
      <c r="I30" s="99" t="s">
        <v>83</v>
      </c>
      <c r="J30" s="100">
        <v>49.23</v>
      </c>
      <c r="K30" s="98"/>
      <c r="L30" s="101"/>
      <c r="M30" s="4"/>
      <c r="N30" s="102">
        <v>17</v>
      </c>
      <c r="O30" s="72" t="s">
        <v>85</v>
      </c>
      <c r="P30" s="87" t="s">
        <v>83</v>
      </c>
      <c r="Q30" s="72" t="s">
        <v>86</v>
      </c>
      <c r="R30" s="87" t="s">
        <v>83</v>
      </c>
      <c r="S30" s="53">
        <v>49.23</v>
      </c>
    </row>
    <row r="31" spans="1:19" ht="13.2" x14ac:dyDescent="0.25">
      <c r="A31" s="1"/>
      <c r="B31" s="97"/>
      <c r="C31" s="98">
        <v>18</v>
      </c>
      <c r="D31" s="121" t="s">
        <v>44</v>
      </c>
      <c r="E31" s="111"/>
      <c r="F31" s="99" t="s">
        <v>45</v>
      </c>
      <c r="G31" s="121" t="s">
        <v>46</v>
      </c>
      <c r="H31" s="112"/>
      <c r="I31" s="99" t="s">
        <v>45</v>
      </c>
      <c r="J31" s="100">
        <v>49.2</v>
      </c>
      <c r="K31" s="98"/>
      <c r="L31" s="101"/>
      <c r="M31" s="4"/>
      <c r="N31" s="102">
        <v>18</v>
      </c>
      <c r="O31" s="72" t="s">
        <v>44</v>
      </c>
      <c r="P31" s="87" t="s">
        <v>45</v>
      </c>
      <c r="Q31" s="72" t="s">
        <v>46</v>
      </c>
      <c r="R31" s="87" t="s">
        <v>45</v>
      </c>
      <c r="S31" s="53">
        <v>49.2</v>
      </c>
    </row>
    <row r="32" spans="1:19" ht="13.2" x14ac:dyDescent="0.25">
      <c r="A32" s="1"/>
      <c r="B32" s="97"/>
      <c r="C32" s="98">
        <v>19</v>
      </c>
      <c r="D32" s="121" t="s">
        <v>58</v>
      </c>
      <c r="E32" s="111"/>
      <c r="F32" s="99" t="s">
        <v>59</v>
      </c>
      <c r="G32" s="121" t="s">
        <v>60</v>
      </c>
      <c r="H32" s="112"/>
      <c r="I32" s="99" t="s">
        <v>59</v>
      </c>
      <c r="J32" s="100">
        <v>47.64</v>
      </c>
      <c r="K32" s="98"/>
      <c r="L32" s="101"/>
      <c r="M32" s="4"/>
      <c r="N32" s="102">
        <v>19</v>
      </c>
      <c r="O32" s="72" t="s">
        <v>58</v>
      </c>
      <c r="P32" s="87" t="s">
        <v>59</v>
      </c>
      <c r="Q32" s="72" t="s">
        <v>60</v>
      </c>
      <c r="R32" s="87" t="s">
        <v>59</v>
      </c>
      <c r="S32" s="53">
        <v>47.64</v>
      </c>
    </row>
    <row r="33" spans="1:19" ht="13.2" x14ac:dyDescent="0.25">
      <c r="A33" s="1"/>
      <c r="B33" s="97"/>
      <c r="C33" s="98">
        <v>20</v>
      </c>
      <c r="D33" s="121" t="s">
        <v>104</v>
      </c>
      <c r="E33" s="111"/>
      <c r="F33" s="99" t="s">
        <v>53</v>
      </c>
      <c r="G33" s="121" t="s">
        <v>105</v>
      </c>
      <c r="H33" s="112"/>
      <c r="I33" s="99" t="s">
        <v>53</v>
      </c>
      <c r="J33" s="100">
        <v>44.67</v>
      </c>
      <c r="K33" s="98"/>
      <c r="L33" s="101"/>
      <c r="M33" s="4"/>
      <c r="N33" s="102">
        <v>20</v>
      </c>
      <c r="O33" s="72" t="s">
        <v>104</v>
      </c>
      <c r="P33" s="87" t="s">
        <v>53</v>
      </c>
      <c r="Q33" s="72" t="s">
        <v>105</v>
      </c>
      <c r="R33" s="87" t="s">
        <v>53</v>
      </c>
      <c r="S33" s="53">
        <v>44.67</v>
      </c>
    </row>
    <row r="34" spans="1:19" ht="13.2" x14ac:dyDescent="0.25">
      <c r="A34" s="1"/>
      <c r="B34" s="97"/>
      <c r="C34" s="98">
        <v>21</v>
      </c>
      <c r="D34" s="121" t="s">
        <v>40</v>
      </c>
      <c r="E34" s="111"/>
      <c r="F34" s="99" t="s">
        <v>41</v>
      </c>
      <c r="G34" s="121" t="s">
        <v>42</v>
      </c>
      <c r="H34" s="112"/>
      <c r="I34" s="99" t="s">
        <v>41</v>
      </c>
      <c r="J34" s="100">
        <v>44.37</v>
      </c>
      <c r="K34" s="98"/>
      <c r="L34" s="101"/>
      <c r="M34" s="4"/>
      <c r="N34" s="102">
        <v>21</v>
      </c>
      <c r="O34" s="72" t="s">
        <v>40</v>
      </c>
      <c r="P34" s="87" t="s">
        <v>41</v>
      </c>
      <c r="Q34" s="72" t="s">
        <v>42</v>
      </c>
      <c r="R34" s="87" t="s">
        <v>41</v>
      </c>
      <c r="S34" s="53">
        <v>44.37</v>
      </c>
    </row>
    <row r="35" spans="1:19" ht="13.2" x14ac:dyDescent="0.25">
      <c r="A35" s="1"/>
      <c r="B35" s="97"/>
      <c r="C35" s="98">
        <v>22</v>
      </c>
      <c r="D35" s="121" t="s">
        <v>87</v>
      </c>
      <c r="E35" s="111"/>
      <c r="F35" s="99" t="s">
        <v>83</v>
      </c>
      <c r="G35" s="121" t="s">
        <v>88</v>
      </c>
      <c r="H35" s="112"/>
      <c r="I35" s="99" t="s">
        <v>83</v>
      </c>
      <c r="J35" s="100">
        <v>40.68</v>
      </c>
      <c r="K35" s="98"/>
      <c r="L35" s="101"/>
      <c r="M35" s="4"/>
      <c r="N35" s="102">
        <v>22</v>
      </c>
      <c r="O35" s="72" t="s">
        <v>87</v>
      </c>
      <c r="P35" s="87" t="s">
        <v>83</v>
      </c>
      <c r="Q35" s="72" t="s">
        <v>88</v>
      </c>
      <c r="R35" s="87" t="s">
        <v>83</v>
      </c>
      <c r="S35" s="53">
        <v>40.68</v>
      </c>
    </row>
    <row r="36" spans="1:19" ht="13.2" x14ac:dyDescent="0.25">
      <c r="A36" s="1"/>
      <c r="B36" s="97"/>
      <c r="C36" s="98">
        <v>23</v>
      </c>
      <c r="D36" s="121" t="s">
        <v>47</v>
      </c>
      <c r="E36" s="111"/>
      <c r="F36" s="99" t="s">
        <v>48</v>
      </c>
      <c r="G36" s="121" t="s">
        <v>49</v>
      </c>
      <c r="H36" s="112"/>
      <c r="I36" s="99" t="s">
        <v>48</v>
      </c>
      <c r="J36" s="100">
        <v>31.14</v>
      </c>
      <c r="K36" s="98"/>
      <c r="L36" s="101"/>
      <c r="M36" s="4"/>
      <c r="N36" s="102">
        <v>23</v>
      </c>
      <c r="O36" s="72" t="s">
        <v>47</v>
      </c>
      <c r="P36" s="87" t="s">
        <v>48</v>
      </c>
      <c r="Q36" s="72" t="s">
        <v>49</v>
      </c>
      <c r="R36" s="87" t="s">
        <v>48</v>
      </c>
      <c r="S36" s="53">
        <v>31.14</v>
      </c>
    </row>
    <row r="37" spans="1:19" ht="13.2" x14ac:dyDescent="0.25">
      <c r="A37" s="1"/>
      <c r="B37" s="97"/>
      <c r="C37" s="98">
        <v>24</v>
      </c>
      <c r="D37" s="121" t="s">
        <v>50</v>
      </c>
      <c r="E37" s="111"/>
      <c r="F37" s="99" t="s">
        <v>45</v>
      </c>
      <c r="G37" s="121" t="s">
        <v>51</v>
      </c>
      <c r="H37" s="112"/>
      <c r="I37" s="99" t="s">
        <v>45</v>
      </c>
      <c r="J37" s="100">
        <v>29.94</v>
      </c>
      <c r="K37" s="98"/>
      <c r="L37" s="101"/>
      <c r="M37" s="4"/>
      <c r="N37" s="102">
        <v>24</v>
      </c>
      <c r="O37" s="72" t="s">
        <v>50</v>
      </c>
      <c r="P37" s="87" t="s">
        <v>45</v>
      </c>
      <c r="Q37" s="72" t="s">
        <v>51</v>
      </c>
      <c r="R37" s="87" t="s">
        <v>45</v>
      </c>
      <c r="S37" s="53">
        <v>29.94</v>
      </c>
    </row>
    <row r="38" spans="1:19" ht="13.2" x14ac:dyDescent="0.25">
      <c r="A38" s="1"/>
      <c r="B38" s="97"/>
      <c r="C38" s="98">
        <v>25</v>
      </c>
      <c r="D38" s="121" t="s">
        <v>89</v>
      </c>
      <c r="E38" s="111"/>
      <c r="F38" s="99" t="s">
        <v>83</v>
      </c>
      <c r="G38" s="121" t="s">
        <v>90</v>
      </c>
      <c r="H38" s="112"/>
      <c r="I38" s="99" t="s">
        <v>83</v>
      </c>
      <c r="J38" s="100">
        <v>27.81</v>
      </c>
      <c r="K38" s="98"/>
      <c r="L38" s="101"/>
      <c r="M38" s="4"/>
      <c r="N38" s="102">
        <v>25</v>
      </c>
      <c r="O38" s="72" t="s">
        <v>89</v>
      </c>
      <c r="P38" s="87" t="s">
        <v>83</v>
      </c>
      <c r="Q38" s="72" t="s">
        <v>90</v>
      </c>
      <c r="R38" s="87" t="s">
        <v>83</v>
      </c>
      <c r="S38" s="53">
        <v>27.81</v>
      </c>
    </row>
    <row r="39" spans="1:19" ht="13.2" x14ac:dyDescent="0.25">
      <c r="A39" s="1"/>
      <c r="B39" s="97"/>
      <c r="C39" s="98" t="s">
        <v>43</v>
      </c>
      <c r="D39" s="121"/>
      <c r="E39" s="111"/>
      <c r="F39" s="99"/>
      <c r="G39" s="121"/>
      <c r="H39" s="112"/>
      <c r="I39" s="99"/>
      <c r="J39" s="100"/>
      <c r="K39" s="98"/>
      <c r="L39" s="101"/>
      <c r="M39" s="4"/>
      <c r="N39" s="102">
        <v>50</v>
      </c>
      <c r="O39" s="72"/>
      <c r="P39" s="87"/>
      <c r="Q39" s="72"/>
      <c r="R39" s="87"/>
      <c r="S39" s="53"/>
    </row>
    <row r="40" spans="1:19" ht="13.2" x14ac:dyDescent="0.25">
      <c r="A40" s="1"/>
      <c r="B40" s="1"/>
      <c r="C40" s="52"/>
      <c r="D40" s="1"/>
      <c r="E40" s="1"/>
      <c r="F40" s="1"/>
      <c r="G40" s="1"/>
      <c r="H40" s="1"/>
      <c r="I40" s="1"/>
      <c r="J40" s="53"/>
      <c r="K40" s="1"/>
      <c r="L40" s="1"/>
      <c r="M40" s="4"/>
      <c r="N40" s="102">
        <v>51</v>
      </c>
      <c r="O40" s="72"/>
      <c r="P40" s="53"/>
      <c r="Q40" s="72"/>
      <c r="R40" s="53"/>
      <c r="S40" s="53"/>
    </row>
    <row r="41" spans="1:19" ht="13.2" x14ac:dyDescent="0.25">
      <c r="A41" s="1"/>
      <c r="B41" s="1"/>
      <c r="C41" s="62" t="s">
        <v>118</v>
      </c>
      <c r="D41" s="62"/>
      <c r="E41" s="62"/>
      <c r="F41" s="62"/>
      <c r="G41" s="62"/>
      <c r="H41" s="62"/>
      <c r="I41" s="62"/>
      <c r="J41" s="63"/>
      <c r="K41" s="62"/>
      <c r="L41" s="1"/>
      <c r="M41" s="4"/>
      <c r="N41" s="53"/>
      <c r="O41" s="72"/>
      <c r="P41" s="53"/>
      <c r="Q41" s="72"/>
      <c r="R41" s="53"/>
      <c r="S41" s="53"/>
    </row>
    <row r="42" spans="1:19" ht="13.2" x14ac:dyDescent="0.25">
      <c r="A42" s="1"/>
      <c r="B42" s="1"/>
      <c r="C42" s="104">
        <v>0</v>
      </c>
      <c r="D42" s="105"/>
      <c r="E42" s="105"/>
      <c r="F42" s="105"/>
      <c r="G42" s="105"/>
      <c r="H42" s="105"/>
      <c r="I42" s="105"/>
      <c r="J42" s="105"/>
      <c r="K42" s="106"/>
      <c r="L42" s="1"/>
      <c r="M42" s="4"/>
      <c r="N42" s="53"/>
      <c r="O42" s="72"/>
      <c r="P42" s="53"/>
      <c r="Q42" s="72"/>
      <c r="R42" s="53"/>
      <c r="S42" s="53"/>
    </row>
    <row r="43" spans="1:19" ht="13.2" x14ac:dyDescent="0.25">
      <c r="A43" s="1"/>
      <c r="B43" s="1"/>
      <c r="C43" s="107"/>
      <c r="D43" s="108"/>
      <c r="E43" s="108"/>
      <c r="F43" s="108"/>
      <c r="G43" s="108"/>
      <c r="H43" s="108"/>
      <c r="I43" s="108"/>
      <c r="J43" s="108"/>
      <c r="K43" s="109"/>
      <c r="L43" s="1"/>
      <c r="M43" s="4"/>
      <c r="N43" s="53"/>
      <c r="O43" s="72"/>
      <c r="P43" s="53"/>
      <c r="Q43" s="72"/>
      <c r="R43" s="53"/>
      <c r="S43" s="53"/>
    </row>
    <row r="44" spans="1:19" ht="13.2" x14ac:dyDescent="0.25">
      <c r="A44" s="1"/>
      <c r="B44" s="1"/>
      <c r="C44" s="107"/>
      <c r="D44" s="108"/>
      <c r="E44" s="108"/>
      <c r="F44" s="108"/>
      <c r="G44" s="108"/>
      <c r="H44" s="108"/>
      <c r="I44" s="108"/>
      <c r="J44" s="108"/>
      <c r="K44" s="109"/>
      <c r="L44" s="1"/>
      <c r="M44" s="4"/>
      <c r="N44" s="53"/>
      <c r="O44" s="72"/>
      <c r="P44" s="53"/>
      <c r="Q44" s="72"/>
      <c r="R44" s="53"/>
      <c r="S44" s="53"/>
    </row>
    <row r="45" spans="1:19" ht="13.2" x14ac:dyDescent="0.25">
      <c r="A45" s="1"/>
      <c r="B45" s="1"/>
      <c r="C45" s="110"/>
      <c r="D45" s="111"/>
      <c r="E45" s="111"/>
      <c r="F45" s="111"/>
      <c r="G45" s="111"/>
      <c r="H45" s="111"/>
      <c r="I45" s="111"/>
      <c r="J45" s="111"/>
      <c r="K45" s="112"/>
      <c r="L45" s="1"/>
      <c r="M45" s="4"/>
      <c r="N45" s="53"/>
      <c r="O45" s="72"/>
      <c r="P45" s="53"/>
      <c r="Q45" s="72"/>
      <c r="R45" s="53"/>
      <c r="S45" s="53"/>
    </row>
    <row r="46" spans="1:19" ht="13.2" x14ac:dyDescent="0.25">
      <c r="A46" s="1"/>
      <c r="B46" s="1"/>
      <c r="C46" s="52"/>
      <c r="D46" s="1"/>
      <c r="E46" s="1"/>
      <c r="F46" s="1"/>
      <c r="G46" s="1"/>
      <c r="H46" s="1"/>
      <c r="I46" s="1"/>
      <c r="J46" s="53"/>
      <c r="K46" s="1"/>
      <c r="L46" s="1"/>
      <c r="M46" s="4"/>
      <c r="N46" s="53"/>
      <c r="O46" s="72"/>
      <c r="P46" s="53"/>
      <c r="Q46" s="72"/>
      <c r="R46" s="53"/>
      <c r="S46" s="53"/>
    </row>
    <row r="47" spans="1:19" ht="13.2" x14ac:dyDescent="0.25">
      <c r="A47" s="1"/>
      <c r="B47" s="1"/>
      <c r="C47" s="52"/>
      <c r="D47" s="1"/>
      <c r="E47" s="1"/>
      <c r="F47" s="1"/>
      <c r="G47" s="1"/>
      <c r="H47" s="1"/>
      <c r="I47" s="1"/>
      <c r="J47" s="53"/>
      <c r="K47" s="1"/>
      <c r="L47" s="1"/>
      <c r="M47" s="4"/>
      <c r="N47" s="4"/>
      <c r="O47" s="103"/>
      <c r="P47" s="4"/>
      <c r="Q47" s="103"/>
      <c r="R47" s="4"/>
      <c r="S47" s="4"/>
    </row>
    <row r="48" spans="1:19" ht="15.6" x14ac:dyDescent="0.3">
      <c r="A48" s="1"/>
      <c r="B48" s="80"/>
      <c r="C48" s="70"/>
      <c r="D48" s="19" t="s">
        <v>3</v>
      </c>
      <c r="E48" s="129" t="s">
        <v>10</v>
      </c>
      <c r="F48" s="108"/>
      <c r="G48" s="108"/>
      <c r="H48" s="19" t="s">
        <v>217</v>
      </c>
      <c r="I48" s="122" t="s">
        <v>0</v>
      </c>
      <c r="J48" s="108"/>
      <c r="K48" s="81"/>
      <c r="L48" s="71"/>
      <c r="M48" s="4"/>
      <c r="N48" s="53"/>
      <c r="O48" s="72"/>
      <c r="P48" s="53"/>
      <c r="Q48" s="72"/>
      <c r="R48" s="53"/>
      <c r="S48" s="53"/>
    </row>
    <row r="49" spans="1:19" ht="15.6" x14ac:dyDescent="0.3">
      <c r="A49" s="1"/>
      <c r="B49" s="82"/>
      <c r="C49" s="69"/>
      <c r="D49" s="123"/>
      <c r="E49" s="108"/>
      <c r="F49" s="108"/>
      <c r="G49" s="19"/>
      <c r="H49" s="19" t="s">
        <v>109</v>
      </c>
      <c r="I49" s="81" t="s">
        <v>110</v>
      </c>
      <c r="J49" s="83"/>
      <c r="K49" s="81"/>
      <c r="L49" s="84"/>
      <c r="M49" s="4"/>
      <c r="N49" s="53"/>
      <c r="O49" s="72"/>
      <c r="P49" s="53"/>
      <c r="Q49" s="72"/>
      <c r="R49" s="53"/>
      <c r="S49" s="53"/>
    </row>
    <row r="50" spans="1:19" ht="15.6" x14ac:dyDescent="0.3">
      <c r="A50" s="1"/>
      <c r="B50" s="18"/>
      <c r="C50" s="85"/>
      <c r="D50" s="124" t="s">
        <v>218</v>
      </c>
      <c r="E50" s="108"/>
      <c r="F50" s="108"/>
      <c r="G50" s="108"/>
      <c r="H50" s="108"/>
      <c r="I50" s="108"/>
      <c r="J50" s="108"/>
      <c r="K50" s="108"/>
      <c r="L50" s="84"/>
      <c r="M50" s="4"/>
      <c r="N50" s="53"/>
      <c r="O50" s="86"/>
      <c r="P50" s="87"/>
      <c r="Q50" s="86"/>
      <c r="R50" s="88"/>
      <c r="S50" s="87"/>
    </row>
    <row r="51" spans="1:19" ht="15.6" x14ac:dyDescent="0.3">
      <c r="A51" s="1"/>
      <c r="B51" s="25"/>
      <c r="C51" s="126" t="s">
        <v>20</v>
      </c>
      <c r="D51" s="115"/>
      <c r="E51" s="114" t="s">
        <v>10</v>
      </c>
      <c r="F51" s="115"/>
      <c r="G51" s="115"/>
      <c r="H51" s="115"/>
      <c r="I51" s="115"/>
      <c r="J51" s="115"/>
      <c r="K51" s="115"/>
      <c r="L51" s="25"/>
      <c r="M51" s="4"/>
      <c r="N51" s="89"/>
      <c r="O51" s="72"/>
      <c r="P51" s="88"/>
      <c r="Q51" s="125"/>
      <c r="R51" s="108"/>
      <c r="S51" s="88"/>
    </row>
    <row r="52" spans="1:19" ht="15.6" x14ac:dyDescent="0.3">
      <c r="A52" s="1"/>
      <c r="B52" s="90"/>
      <c r="C52" s="127" t="s">
        <v>219</v>
      </c>
      <c r="D52" s="118"/>
      <c r="E52" s="128">
        <v>14</v>
      </c>
      <c r="F52" s="115"/>
      <c r="G52" s="115"/>
      <c r="H52" s="115"/>
      <c r="I52" s="115"/>
      <c r="J52" s="115"/>
      <c r="K52" s="115"/>
      <c r="L52" s="25"/>
      <c r="M52" s="4"/>
      <c r="N52" s="89"/>
      <c r="O52" s="86"/>
      <c r="P52" s="88"/>
      <c r="Q52" s="125"/>
      <c r="R52" s="108"/>
      <c r="S52" s="53"/>
    </row>
    <row r="53" spans="1:19" ht="13.2" x14ac:dyDescent="0.25">
      <c r="A53" s="1"/>
      <c r="B53" s="91"/>
      <c r="C53" s="92" t="s">
        <v>220</v>
      </c>
      <c r="D53" s="130" t="s">
        <v>23</v>
      </c>
      <c r="E53" s="118"/>
      <c r="F53" s="93" t="s">
        <v>221</v>
      </c>
      <c r="G53" s="130" t="s">
        <v>25</v>
      </c>
      <c r="H53" s="118"/>
      <c r="I53" s="94" t="s">
        <v>221</v>
      </c>
      <c r="J53" s="95" t="s">
        <v>27</v>
      </c>
      <c r="K53" s="94"/>
      <c r="L53" s="96"/>
      <c r="M53" s="4"/>
      <c r="N53" s="89" t="s">
        <v>220</v>
      </c>
      <c r="O53" s="88" t="s">
        <v>222</v>
      </c>
      <c r="P53" s="88" t="s">
        <v>223</v>
      </c>
      <c r="Q53" s="88" t="s">
        <v>224</v>
      </c>
      <c r="R53" s="88" t="s">
        <v>225</v>
      </c>
      <c r="S53" s="89" t="s">
        <v>27</v>
      </c>
    </row>
    <row r="54" spans="1:19" ht="13.2" x14ac:dyDescent="0.25">
      <c r="A54" s="1"/>
      <c r="B54" s="97"/>
      <c r="C54" s="98">
        <v>1</v>
      </c>
      <c r="D54" s="121" t="s">
        <v>131</v>
      </c>
      <c r="E54" s="111"/>
      <c r="F54" s="99" t="s">
        <v>67</v>
      </c>
      <c r="G54" s="121" t="s">
        <v>132</v>
      </c>
      <c r="H54" s="112"/>
      <c r="I54" s="99" t="s">
        <v>41</v>
      </c>
      <c r="J54" s="100">
        <v>85.62</v>
      </c>
      <c r="K54" s="98"/>
      <c r="L54" s="101"/>
      <c r="M54" s="4"/>
      <c r="N54" s="102">
        <v>1</v>
      </c>
      <c r="O54" s="72" t="s">
        <v>131</v>
      </c>
      <c r="P54" s="87" t="s">
        <v>67</v>
      </c>
      <c r="Q54" s="72" t="s">
        <v>132</v>
      </c>
      <c r="R54" s="87" t="s">
        <v>41</v>
      </c>
      <c r="S54" s="53">
        <v>85.62</v>
      </c>
    </row>
    <row r="55" spans="1:19" ht="13.2" x14ac:dyDescent="0.25">
      <c r="A55" s="1"/>
      <c r="B55" s="97"/>
      <c r="C55" s="98">
        <v>2</v>
      </c>
      <c r="D55" s="121" t="s">
        <v>147</v>
      </c>
      <c r="E55" s="111"/>
      <c r="F55" s="99" t="s">
        <v>41</v>
      </c>
      <c r="G55" s="121" t="s">
        <v>148</v>
      </c>
      <c r="H55" s="112"/>
      <c r="I55" s="99" t="s">
        <v>41</v>
      </c>
      <c r="J55" s="100">
        <v>63.02</v>
      </c>
      <c r="K55" s="98"/>
      <c r="L55" s="101"/>
      <c r="M55" s="4"/>
      <c r="N55" s="102">
        <v>2</v>
      </c>
      <c r="O55" s="72" t="s">
        <v>147</v>
      </c>
      <c r="P55" s="87" t="s">
        <v>41</v>
      </c>
      <c r="Q55" s="72" t="s">
        <v>148</v>
      </c>
      <c r="R55" s="87" t="s">
        <v>41</v>
      </c>
      <c r="S55" s="53">
        <v>63.02</v>
      </c>
    </row>
    <row r="56" spans="1:19" ht="13.2" x14ac:dyDescent="0.25">
      <c r="A56" s="1"/>
      <c r="B56" s="97"/>
      <c r="C56" s="98">
        <v>3</v>
      </c>
      <c r="D56" s="121" t="s">
        <v>119</v>
      </c>
      <c r="E56" s="111"/>
      <c r="F56" s="99" t="s">
        <v>45</v>
      </c>
      <c r="G56" s="121" t="s">
        <v>120</v>
      </c>
      <c r="H56" s="112"/>
      <c r="I56" s="99" t="s">
        <v>45</v>
      </c>
      <c r="J56" s="100">
        <v>61.14</v>
      </c>
      <c r="K56" s="98"/>
      <c r="L56" s="101"/>
      <c r="M56" s="4"/>
      <c r="N56" s="102">
        <v>3</v>
      </c>
      <c r="O56" s="72" t="s">
        <v>119</v>
      </c>
      <c r="P56" s="87" t="s">
        <v>45</v>
      </c>
      <c r="Q56" s="72" t="s">
        <v>120</v>
      </c>
      <c r="R56" s="87" t="s">
        <v>45</v>
      </c>
      <c r="S56" s="53">
        <v>61.14</v>
      </c>
    </row>
    <row r="57" spans="1:19" ht="13.2" x14ac:dyDescent="0.25">
      <c r="A57" s="1"/>
      <c r="B57" s="97"/>
      <c r="C57" s="98">
        <v>4</v>
      </c>
      <c r="D57" s="121" t="s">
        <v>125</v>
      </c>
      <c r="E57" s="111"/>
      <c r="F57" s="99" t="s">
        <v>126</v>
      </c>
      <c r="G57" s="121" t="s">
        <v>127</v>
      </c>
      <c r="H57" s="112"/>
      <c r="I57" s="99" t="s">
        <v>126</v>
      </c>
      <c r="J57" s="100">
        <v>58.98</v>
      </c>
      <c r="K57" s="98"/>
      <c r="L57" s="101"/>
      <c r="M57" s="4"/>
      <c r="N57" s="102">
        <v>4</v>
      </c>
      <c r="O57" s="72" t="s">
        <v>125</v>
      </c>
      <c r="P57" s="87" t="s">
        <v>126</v>
      </c>
      <c r="Q57" s="72" t="s">
        <v>127</v>
      </c>
      <c r="R57" s="87" t="s">
        <v>126</v>
      </c>
      <c r="S57" s="53">
        <v>58.98</v>
      </c>
    </row>
    <row r="58" spans="1:19" ht="13.2" x14ac:dyDescent="0.25">
      <c r="A58" s="1"/>
      <c r="B58" s="97"/>
      <c r="C58" s="98">
        <v>5</v>
      </c>
      <c r="D58" s="121" t="s">
        <v>123</v>
      </c>
      <c r="E58" s="111"/>
      <c r="F58" s="99" t="s">
        <v>107</v>
      </c>
      <c r="G58" s="121" t="s">
        <v>124</v>
      </c>
      <c r="H58" s="112"/>
      <c r="I58" s="99" t="s">
        <v>107</v>
      </c>
      <c r="J58" s="100">
        <v>55.56</v>
      </c>
      <c r="K58" s="98"/>
      <c r="L58" s="101"/>
      <c r="M58" s="4"/>
      <c r="N58" s="102">
        <v>5</v>
      </c>
      <c r="O58" s="72" t="s">
        <v>123</v>
      </c>
      <c r="P58" s="87" t="s">
        <v>107</v>
      </c>
      <c r="Q58" s="72" t="s">
        <v>124</v>
      </c>
      <c r="R58" s="87" t="s">
        <v>107</v>
      </c>
      <c r="S58" s="53">
        <v>55.56</v>
      </c>
    </row>
    <row r="59" spans="1:19" ht="13.2" x14ac:dyDescent="0.25">
      <c r="A59" s="1"/>
      <c r="B59" s="97"/>
      <c r="C59" s="98">
        <v>6</v>
      </c>
      <c r="D59" s="121" t="s">
        <v>137</v>
      </c>
      <c r="E59" s="111"/>
      <c r="F59" s="99" t="s">
        <v>78</v>
      </c>
      <c r="G59" s="121" t="s">
        <v>138</v>
      </c>
      <c r="H59" s="112"/>
      <c r="I59" s="99" t="s">
        <v>78</v>
      </c>
      <c r="J59" s="100">
        <v>54</v>
      </c>
      <c r="K59" s="98"/>
      <c r="L59" s="101"/>
      <c r="M59" s="4"/>
      <c r="N59" s="102">
        <v>6</v>
      </c>
      <c r="O59" s="72" t="s">
        <v>137</v>
      </c>
      <c r="P59" s="87" t="s">
        <v>78</v>
      </c>
      <c r="Q59" s="72" t="s">
        <v>138</v>
      </c>
      <c r="R59" s="87" t="s">
        <v>78</v>
      </c>
      <c r="S59" s="53">
        <v>54</v>
      </c>
    </row>
    <row r="60" spans="1:19" ht="13.2" x14ac:dyDescent="0.25">
      <c r="A60" s="1"/>
      <c r="B60" s="97"/>
      <c r="C60" s="98">
        <v>7</v>
      </c>
      <c r="D60" s="121" t="s">
        <v>145</v>
      </c>
      <c r="E60" s="111"/>
      <c r="F60" s="99" t="s">
        <v>41</v>
      </c>
      <c r="G60" s="121" t="s">
        <v>146</v>
      </c>
      <c r="H60" s="112"/>
      <c r="I60" s="99" t="s">
        <v>41</v>
      </c>
      <c r="J60" s="100">
        <v>51.27</v>
      </c>
      <c r="K60" s="98"/>
      <c r="L60" s="101"/>
      <c r="M60" s="4"/>
      <c r="N60" s="102">
        <v>7</v>
      </c>
      <c r="O60" s="72" t="s">
        <v>145</v>
      </c>
      <c r="P60" s="87" t="s">
        <v>41</v>
      </c>
      <c r="Q60" s="72" t="s">
        <v>146</v>
      </c>
      <c r="R60" s="87" t="s">
        <v>41</v>
      </c>
      <c r="S60" s="53">
        <v>51.27</v>
      </c>
    </row>
    <row r="61" spans="1:19" ht="13.2" x14ac:dyDescent="0.25">
      <c r="A61" s="1"/>
      <c r="B61" s="97"/>
      <c r="C61" s="98">
        <v>8</v>
      </c>
      <c r="D61" s="121" t="s">
        <v>128</v>
      </c>
      <c r="E61" s="111"/>
      <c r="F61" s="99" t="s">
        <v>129</v>
      </c>
      <c r="G61" s="121" t="s">
        <v>130</v>
      </c>
      <c r="H61" s="112"/>
      <c r="I61" s="99" t="s">
        <v>129</v>
      </c>
      <c r="J61" s="100">
        <v>47.79</v>
      </c>
      <c r="K61" s="98"/>
      <c r="L61" s="101"/>
      <c r="M61" s="4"/>
      <c r="N61" s="102">
        <v>8</v>
      </c>
      <c r="O61" s="72" t="s">
        <v>128</v>
      </c>
      <c r="P61" s="87" t="s">
        <v>129</v>
      </c>
      <c r="Q61" s="72" t="s">
        <v>130</v>
      </c>
      <c r="R61" s="87" t="s">
        <v>129</v>
      </c>
      <c r="S61" s="53">
        <v>47.79</v>
      </c>
    </row>
    <row r="62" spans="1:19" ht="13.2" x14ac:dyDescent="0.25">
      <c r="A62" s="1"/>
      <c r="B62" s="97"/>
      <c r="C62" s="98">
        <v>9</v>
      </c>
      <c r="D62" s="121" t="s">
        <v>141</v>
      </c>
      <c r="E62" s="111"/>
      <c r="F62" s="99" t="s">
        <v>48</v>
      </c>
      <c r="G62" s="121" t="s">
        <v>142</v>
      </c>
      <c r="H62" s="112"/>
      <c r="I62" s="99" t="s">
        <v>48</v>
      </c>
      <c r="J62" s="100">
        <v>46.5</v>
      </c>
      <c r="K62" s="98"/>
      <c r="L62" s="101"/>
      <c r="M62" s="4"/>
      <c r="N62" s="102">
        <v>9</v>
      </c>
      <c r="O62" s="72" t="s">
        <v>141</v>
      </c>
      <c r="P62" s="87" t="s">
        <v>48</v>
      </c>
      <c r="Q62" s="72" t="s">
        <v>142</v>
      </c>
      <c r="R62" s="87" t="s">
        <v>48</v>
      </c>
      <c r="S62" s="53">
        <v>46.5</v>
      </c>
    </row>
    <row r="63" spans="1:19" ht="13.2" x14ac:dyDescent="0.25">
      <c r="A63" s="1"/>
      <c r="B63" s="97"/>
      <c r="C63" s="98">
        <v>10</v>
      </c>
      <c r="D63" s="121" t="s">
        <v>139</v>
      </c>
      <c r="E63" s="111"/>
      <c r="F63" s="99" t="s">
        <v>92</v>
      </c>
      <c r="G63" s="121" t="s">
        <v>140</v>
      </c>
      <c r="H63" s="112"/>
      <c r="I63" s="99" t="s">
        <v>92</v>
      </c>
      <c r="J63" s="100">
        <v>39.090000000000003</v>
      </c>
      <c r="K63" s="98"/>
      <c r="L63" s="101"/>
      <c r="M63" s="4"/>
      <c r="N63" s="102">
        <v>10</v>
      </c>
      <c r="O63" s="72" t="s">
        <v>139</v>
      </c>
      <c r="P63" s="87" t="s">
        <v>92</v>
      </c>
      <c r="Q63" s="72" t="s">
        <v>140</v>
      </c>
      <c r="R63" s="87" t="s">
        <v>92</v>
      </c>
      <c r="S63" s="53">
        <v>39.090000000000003</v>
      </c>
    </row>
    <row r="64" spans="1:19" ht="13.2" x14ac:dyDescent="0.25">
      <c r="A64" s="1"/>
      <c r="B64" s="97"/>
      <c r="C64" s="98">
        <v>11</v>
      </c>
      <c r="D64" s="121" t="s">
        <v>135</v>
      </c>
      <c r="E64" s="111"/>
      <c r="F64" s="99" t="s">
        <v>78</v>
      </c>
      <c r="G64" s="121" t="s">
        <v>136</v>
      </c>
      <c r="H64" s="112"/>
      <c r="I64" s="99" t="s">
        <v>78</v>
      </c>
      <c r="J64" s="100">
        <v>38.79</v>
      </c>
      <c r="K64" s="98"/>
      <c r="L64" s="101"/>
      <c r="M64" s="4"/>
      <c r="N64" s="102">
        <v>11</v>
      </c>
      <c r="O64" s="72" t="s">
        <v>135</v>
      </c>
      <c r="P64" s="87" t="s">
        <v>78</v>
      </c>
      <c r="Q64" s="72" t="s">
        <v>136</v>
      </c>
      <c r="R64" s="87" t="s">
        <v>78</v>
      </c>
      <c r="S64" s="53">
        <v>38.79</v>
      </c>
    </row>
    <row r="65" spans="1:19" ht="13.2" x14ac:dyDescent="0.25">
      <c r="A65" s="1"/>
      <c r="B65" s="97"/>
      <c r="C65" s="98">
        <v>12</v>
      </c>
      <c r="D65" s="121" t="s">
        <v>121</v>
      </c>
      <c r="E65" s="111"/>
      <c r="F65" s="99" t="s">
        <v>41</v>
      </c>
      <c r="G65" s="121" t="s">
        <v>122</v>
      </c>
      <c r="H65" s="112"/>
      <c r="I65" s="99" t="s">
        <v>41</v>
      </c>
      <c r="J65" s="100">
        <v>37.65</v>
      </c>
      <c r="K65" s="98"/>
      <c r="L65" s="101"/>
      <c r="M65" s="4"/>
      <c r="N65" s="102">
        <v>12</v>
      </c>
      <c r="O65" s="72" t="s">
        <v>121</v>
      </c>
      <c r="P65" s="87" t="s">
        <v>41</v>
      </c>
      <c r="Q65" s="72" t="s">
        <v>122</v>
      </c>
      <c r="R65" s="87" t="s">
        <v>41</v>
      </c>
      <c r="S65" s="53">
        <v>37.65</v>
      </c>
    </row>
    <row r="66" spans="1:19" ht="13.2" x14ac:dyDescent="0.25">
      <c r="A66" s="1"/>
      <c r="B66" s="97"/>
      <c r="C66" s="98">
        <v>13</v>
      </c>
      <c r="D66" s="121" t="s">
        <v>143</v>
      </c>
      <c r="E66" s="111"/>
      <c r="F66" s="99" t="s">
        <v>48</v>
      </c>
      <c r="G66" s="121" t="s">
        <v>144</v>
      </c>
      <c r="H66" s="112"/>
      <c r="I66" s="99" t="s">
        <v>48</v>
      </c>
      <c r="J66" s="100">
        <v>33.9</v>
      </c>
      <c r="K66" s="98"/>
      <c r="L66" s="101"/>
      <c r="M66" s="4"/>
      <c r="N66" s="102">
        <v>13</v>
      </c>
      <c r="O66" s="72" t="s">
        <v>143</v>
      </c>
      <c r="P66" s="87" t="s">
        <v>48</v>
      </c>
      <c r="Q66" s="72" t="s">
        <v>144</v>
      </c>
      <c r="R66" s="87" t="s">
        <v>48</v>
      </c>
      <c r="S66" s="53">
        <v>33.9</v>
      </c>
    </row>
    <row r="67" spans="1:19" ht="13.2" x14ac:dyDescent="0.25">
      <c r="A67" s="1"/>
      <c r="B67" s="97"/>
      <c r="C67" s="98">
        <v>14</v>
      </c>
      <c r="D67" s="121" t="s">
        <v>133</v>
      </c>
      <c r="E67" s="111"/>
      <c r="F67" s="99" t="s">
        <v>78</v>
      </c>
      <c r="G67" s="121" t="s">
        <v>134</v>
      </c>
      <c r="H67" s="112"/>
      <c r="I67" s="99" t="s">
        <v>78</v>
      </c>
      <c r="J67" s="100">
        <v>27.42</v>
      </c>
      <c r="K67" s="98"/>
      <c r="L67" s="101"/>
      <c r="M67" s="4"/>
      <c r="N67" s="102">
        <v>14</v>
      </c>
      <c r="O67" s="72" t="s">
        <v>133</v>
      </c>
      <c r="P67" s="87" t="s">
        <v>78</v>
      </c>
      <c r="Q67" s="72" t="s">
        <v>134</v>
      </c>
      <c r="R67" s="87" t="s">
        <v>78</v>
      </c>
      <c r="S67" s="53">
        <v>27.42</v>
      </c>
    </row>
    <row r="68" spans="1:19" ht="13.2" x14ac:dyDescent="0.25">
      <c r="A68" s="1"/>
      <c r="B68" s="97"/>
      <c r="C68" s="98" t="s">
        <v>43</v>
      </c>
      <c r="D68" s="121"/>
      <c r="E68" s="111"/>
      <c r="F68" s="99"/>
      <c r="G68" s="121"/>
      <c r="H68" s="112"/>
      <c r="I68" s="99"/>
      <c r="J68" s="100" t="s">
        <v>43</v>
      </c>
      <c r="K68" s="98"/>
      <c r="L68" s="101"/>
      <c r="M68" s="4"/>
      <c r="N68" s="102">
        <v>15</v>
      </c>
      <c r="O68" s="72"/>
      <c r="P68" s="87"/>
      <c r="Q68" s="72"/>
      <c r="R68" s="87"/>
      <c r="S68" s="53"/>
    </row>
    <row r="69" spans="1:19" ht="13.2" x14ac:dyDescent="0.25">
      <c r="A69" s="1"/>
      <c r="B69" s="97"/>
      <c r="C69" s="98" t="s">
        <v>43</v>
      </c>
      <c r="D69" s="121"/>
      <c r="E69" s="111"/>
      <c r="F69" s="99"/>
      <c r="G69" s="121"/>
      <c r="H69" s="112"/>
      <c r="I69" s="99"/>
      <c r="J69" s="100" t="s">
        <v>43</v>
      </c>
      <c r="K69" s="98"/>
      <c r="L69" s="101"/>
      <c r="M69" s="4"/>
      <c r="N69" s="102">
        <v>50</v>
      </c>
      <c r="O69" s="72"/>
      <c r="P69" s="87"/>
      <c r="Q69" s="72"/>
      <c r="R69" s="87"/>
      <c r="S69" s="53"/>
    </row>
    <row r="70" spans="1:19" ht="13.2" x14ac:dyDescent="0.25">
      <c r="A70" s="1"/>
      <c r="B70" s="1"/>
      <c r="C70" s="52"/>
      <c r="D70" s="1"/>
      <c r="E70" s="1"/>
      <c r="F70" s="1"/>
      <c r="G70" s="1"/>
      <c r="H70" s="1"/>
      <c r="I70" s="1"/>
      <c r="J70" s="53"/>
      <c r="K70" s="1"/>
      <c r="L70" s="1"/>
      <c r="M70" s="4"/>
      <c r="N70" s="102">
        <v>51</v>
      </c>
      <c r="O70" s="72"/>
      <c r="P70" s="53"/>
      <c r="Q70" s="72"/>
      <c r="R70" s="53"/>
      <c r="S70" s="53"/>
    </row>
    <row r="71" spans="1:19" ht="13.2" x14ac:dyDescent="0.25">
      <c r="A71" s="1"/>
      <c r="B71" s="1"/>
      <c r="C71" s="62" t="s">
        <v>118</v>
      </c>
      <c r="D71" s="62"/>
      <c r="E71" s="62"/>
      <c r="F71" s="62"/>
      <c r="G71" s="62"/>
      <c r="H71" s="62"/>
      <c r="I71" s="62"/>
      <c r="J71" s="63"/>
      <c r="K71" s="62"/>
      <c r="L71" s="1"/>
      <c r="M71" s="4"/>
      <c r="N71" s="53"/>
      <c r="O71" s="72"/>
      <c r="P71" s="53"/>
      <c r="Q71" s="72"/>
      <c r="R71" s="53"/>
      <c r="S71" s="53"/>
    </row>
    <row r="72" spans="1:19" ht="13.2" x14ac:dyDescent="0.25">
      <c r="A72" s="1"/>
      <c r="B72" s="1"/>
      <c r="C72" s="104">
        <v>0</v>
      </c>
      <c r="D72" s="105"/>
      <c r="E72" s="105"/>
      <c r="F72" s="105"/>
      <c r="G72" s="105"/>
      <c r="H72" s="105"/>
      <c r="I72" s="105"/>
      <c r="J72" s="105"/>
      <c r="K72" s="106"/>
      <c r="L72" s="1"/>
      <c r="M72" s="4"/>
      <c r="N72" s="53"/>
      <c r="O72" s="72"/>
      <c r="P72" s="53"/>
      <c r="Q72" s="72"/>
      <c r="R72" s="53"/>
      <c r="S72" s="53"/>
    </row>
    <row r="73" spans="1:19" ht="13.2" x14ac:dyDescent="0.25">
      <c r="A73" s="1"/>
      <c r="B73" s="1"/>
      <c r="C73" s="107"/>
      <c r="D73" s="108"/>
      <c r="E73" s="108"/>
      <c r="F73" s="108"/>
      <c r="G73" s="108"/>
      <c r="H73" s="108"/>
      <c r="I73" s="108"/>
      <c r="J73" s="108"/>
      <c r="K73" s="109"/>
      <c r="L73" s="1"/>
      <c r="M73" s="4"/>
      <c r="N73" s="53"/>
      <c r="O73" s="72"/>
      <c r="P73" s="53"/>
      <c r="Q73" s="72"/>
      <c r="R73" s="53"/>
      <c r="S73" s="53"/>
    </row>
    <row r="74" spans="1:19" ht="13.2" x14ac:dyDescent="0.25">
      <c r="A74" s="1"/>
      <c r="B74" s="1"/>
      <c r="C74" s="107"/>
      <c r="D74" s="108"/>
      <c r="E74" s="108"/>
      <c r="F74" s="108"/>
      <c r="G74" s="108"/>
      <c r="H74" s="108"/>
      <c r="I74" s="108"/>
      <c r="J74" s="108"/>
      <c r="K74" s="109"/>
      <c r="L74" s="1"/>
      <c r="M74" s="4"/>
      <c r="N74" s="53"/>
      <c r="O74" s="72"/>
      <c r="P74" s="53"/>
      <c r="Q74" s="72"/>
      <c r="R74" s="53"/>
      <c r="S74" s="53"/>
    </row>
    <row r="75" spans="1:19" ht="13.2" x14ac:dyDescent="0.25">
      <c r="A75" s="1"/>
      <c r="B75" s="1"/>
      <c r="C75" s="110"/>
      <c r="D75" s="111"/>
      <c r="E75" s="111"/>
      <c r="F75" s="111"/>
      <c r="G75" s="111"/>
      <c r="H75" s="111"/>
      <c r="I75" s="111"/>
      <c r="J75" s="111"/>
      <c r="K75" s="112"/>
      <c r="L75" s="1"/>
      <c r="M75" s="4"/>
      <c r="N75" s="53"/>
      <c r="O75" s="72"/>
      <c r="P75" s="53"/>
      <c r="Q75" s="72"/>
      <c r="R75" s="53"/>
      <c r="S75" s="53"/>
    </row>
    <row r="76" spans="1:19" ht="13.2" x14ac:dyDescent="0.25">
      <c r="A76" s="1"/>
      <c r="B76" s="1"/>
      <c r="C76" s="52"/>
      <c r="D76" s="1"/>
      <c r="E76" s="1"/>
      <c r="F76" s="1"/>
      <c r="G76" s="1"/>
      <c r="H76" s="1"/>
      <c r="I76" s="1"/>
      <c r="J76" s="53"/>
      <c r="K76" s="1"/>
      <c r="L76" s="1"/>
      <c r="M76" s="4"/>
      <c r="N76" s="53"/>
      <c r="O76" s="72"/>
      <c r="P76" s="53"/>
      <c r="Q76" s="72"/>
      <c r="R76" s="53"/>
      <c r="S76" s="53"/>
    </row>
    <row r="77" spans="1:19" ht="13.2" x14ac:dyDescent="0.25">
      <c r="A77" s="1"/>
      <c r="B77" s="1"/>
      <c r="C77" s="52"/>
      <c r="D77" s="1"/>
      <c r="E77" s="1"/>
      <c r="F77" s="1"/>
      <c r="G77" s="1"/>
      <c r="H77" s="1"/>
      <c r="I77" s="1"/>
      <c r="J77" s="53"/>
      <c r="K77" s="1"/>
      <c r="L77" s="1"/>
      <c r="M77" s="4"/>
      <c r="N77" s="4"/>
      <c r="O77" s="103"/>
      <c r="P77" s="4"/>
      <c r="Q77" s="103"/>
      <c r="R77" s="4"/>
      <c r="S77" s="4"/>
    </row>
    <row r="78" spans="1:19" ht="15.6" x14ac:dyDescent="0.3">
      <c r="A78" s="1"/>
      <c r="B78" s="80"/>
      <c r="C78" s="70"/>
      <c r="D78" s="19" t="s">
        <v>3</v>
      </c>
      <c r="E78" s="129" t="s">
        <v>12</v>
      </c>
      <c r="F78" s="108"/>
      <c r="G78" s="108"/>
      <c r="H78" s="19" t="s">
        <v>217</v>
      </c>
      <c r="I78" s="122" t="s">
        <v>0</v>
      </c>
      <c r="J78" s="108"/>
      <c r="K78" s="81"/>
      <c r="L78" s="71"/>
      <c r="M78" s="4"/>
      <c r="N78" s="53"/>
      <c r="O78" s="72"/>
      <c r="P78" s="53"/>
      <c r="Q78" s="72"/>
      <c r="R78" s="53"/>
      <c r="S78" s="53"/>
    </row>
    <row r="79" spans="1:19" ht="15.6" x14ac:dyDescent="0.3">
      <c r="A79" s="1"/>
      <c r="B79" s="82"/>
      <c r="C79" s="69"/>
      <c r="D79" s="123"/>
      <c r="E79" s="108"/>
      <c r="F79" s="108"/>
      <c r="G79" s="19"/>
      <c r="H79" s="19" t="s">
        <v>109</v>
      </c>
      <c r="I79" s="81" t="s">
        <v>110</v>
      </c>
      <c r="J79" s="83"/>
      <c r="K79" s="81"/>
      <c r="L79" s="84"/>
      <c r="M79" s="4"/>
      <c r="N79" s="53"/>
      <c r="O79" s="72"/>
      <c r="P79" s="53"/>
      <c r="Q79" s="72"/>
      <c r="R79" s="53"/>
      <c r="S79" s="53"/>
    </row>
    <row r="80" spans="1:19" ht="15.6" x14ac:dyDescent="0.3">
      <c r="A80" s="1"/>
      <c r="B80" s="18"/>
      <c r="C80" s="85"/>
      <c r="D80" s="124" t="s">
        <v>218</v>
      </c>
      <c r="E80" s="108"/>
      <c r="F80" s="108"/>
      <c r="G80" s="108"/>
      <c r="H80" s="108"/>
      <c r="I80" s="108"/>
      <c r="J80" s="108"/>
      <c r="K80" s="108"/>
      <c r="L80" s="84"/>
      <c r="M80" s="4"/>
      <c r="N80" s="53"/>
      <c r="O80" s="86"/>
      <c r="P80" s="87"/>
      <c r="Q80" s="86"/>
      <c r="R80" s="88"/>
      <c r="S80" s="87"/>
    </row>
    <row r="81" spans="1:19" ht="15.6" x14ac:dyDescent="0.3">
      <c r="A81" s="1"/>
      <c r="B81" s="25"/>
      <c r="C81" s="126" t="s">
        <v>20</v>
      </c>
      <c r="D81" s="115"/>
      <c r="E81" s="114" t="s">
        <v>12</v>
      </c>
      <c r="F81" s="115"/>
      <c r="G81" s="115"/>
      <c r="H81" s="115"/>
      <c r="I81" s="115"/>
      <c r="J81" s="115"/>
      <c r="K81" s="115"/>
      <c r="L81" s="25"/>
      <c r="M81" s="4"/>
      <c r="N81" s="89"/>
      <c r="O81" s="72"/>
      <c r="P81" s="88"/>
      <c r="Q81" s="125"/>
      <c r="R81" s="108"/>
      <c r="S81" s="88"/>
    </row>
    <row r="82" spans="1:19" ht="15.6" x14ac:dyDescent="0.3">
      <c r="A82" s="1"/>
      <c r="B82" s="90"/>
      <c r="C82" s="127" t="s">
        <v>219</v>
      </c>
      <c r="D82" s="118"/>
      <c r="E82" s="128">
        <v>15</v>
      </c>
      <c r="F82" s="115"/>
      <c r="G82" s="115"/>
      <c r="H82" s="115"/>
      <c r="I82" s="115"/>
      <c r="J82" s="115"/>
      <c r="K82" s="115"/>
      <c r="L82" s="25"/>
      <c r="M82" s="4"/>
      <c r="N82" s="89"/>
      <c r="O82" s="86"/>
      <c r="P82" s="88"/>
      <c r="Q82" s="125"/>
      <c r="R82" s="108"/>
      <c r="S82" s="53"/>
    </row>
    <row r="83" spans="1:19" ht="13.2" x14ac:dyDescent="0.25">
      <c r="A83" s="1"/>
      <c r="B83" s="91"/>
      <c r="C83" s="92" t="s">
        <v>220</v>
      </c>
      <c r="D83" s="130" t="s">
        <v>23</v>
      </c>
      <c r="E83" s="118"/>
      <c r="F83" s="93" t="s">
        <v>221</v>
      </c>
      <c r="G83" s="130" t="s">
        <v>25</v>
      </c>
      <c r="H83" s="118"/>
      <c r="I83" s="94" t="s">
        <v>221</v>
      </c>
      <c r="J83" s="95" t="s">
        <v>27</v>
      </c>
      <c r="K83" s="94"/>
      <c r="L83" s="96"/>
      <c r="M83" s="4"/>
      <c r="N83" s="89" t="s">
        <v>220</v>
      </c>
      <c r="O83" s="88" t="s">
        <v>222</v>
      </c>
      <c r="P83" s="88" t="s">
        <v>223</v>
      </c>
      <c r="Q83" s="88" t="s">
        <v>224</v>
      </c>
      <c r="R83" s="88" t="s">
        <v>225</v>
      </c>
      <c r="S83" s="89" t="s">
        <v>27</v>
      </c>
    </row>
    <row r="84" spans="1:19" ht="13.2" x14ac:dyDescent="0.25">
      <c r="A84" s="1"/>
      <c r="B84" s="97"/>
      <c r="C84" s="98">
        <v>1</v>
      </c>
      <c r="D84" s="121" t="s">
        <v>171</v>
      </c>
      <c r="E84" s="111"/>
      <c r="F84" s="99" t="s">
        <v>92</v>
      </c>
      <c r="G84" s="121" t="s">
        <v>172</v>
      </c>
      <c r="H84" s="112"/>
      <c r="I84" s="99" t="s">
        <v>92</v>
      </c>
      <c r="J84" s="100">
        <v>105.99</v>
      </c>
      <c r="K84" s="98"/>
      <c r="L84" s="101"/>
      <c r="M84" s="4"/>
      <c r="N84" s="102">
        <v>1</v>
      </c>
      <c r="O84" s="72" t="s">
        <v>171</v>
      </c>
      <c r="P84" s="87" t="s">
        <v>92</v>
      </c>
      <c r="Q84" s="72" t="s">
        <v>172</v>
      </c>
      <c r="R84" s="87" t="s">
        <v>92</v>
      </c>
      <c r="S84" s="53">
        <v>105.99</v>
      </c>
    </row>
    <row r="85" spans="1:19" ht="13.2" x14ac:dyDescent="0.25">
      <c r="A85" s="1"/>
      <c r="B85" s="97"/>
      <c r="C85" s="98">
        <v>2</v>
      </c>
      <c r="D85" s="121" t="s">
        <v>163</v>
      </c>
      <c r="E85" s="111"/>
      <c r="F85" s="99" t="s">
        <v>53</v>
      </c>
      <c r="G85" s="121" t="s">
        <v>164</v>
      </c>
      <c r="H85" s="112"/>
      <c r="I85" s="99" t="s">
        <v>53</v>
      </c>
      <c r="J85" s="100">
        <v>100.77</v>
      </c>
      <c r="K85" s="98"/>
      <c r="L85" s="101"/>
      <c r="M85" s="4"/>
      <c r="N85" s="102">
        <v>2</v>
      </c>
      <c r="O85" s="72" t="s">
        <v>163</v>
      </c>
      <c r="P85" s="87" t="s">
        <v>53</v>
      </c>
      <c r="Q85" s="72" t="s">
        <v>164</v>
      </c>
      <c r="R85" s="87" t="s">
        <v>53</v>
      </c>
      <c r="S85" s="53">
        <v>100.77</v>
      </c>
    </row>
    <row r="86" spans="1:19" ht="13.2" x14ac:dyDescent="0.25">
      <c r="A86" s="1"/>
      <c r="B86" s="97"/>
      <c r="C86" s="98">
        <v>3</v>
      </c>
      <c r="D86" s="121" t="s">
        <v>169</v>
      </c>
      <c r="E86" s="111"/>
      <c r="F86" s="99" t="s">
        <v>56</v>
      </c>
      <c r="G86" s="121" t="s">
        <v>170</v>
      </c>
      <c r="H86" s="112"/>
      <c r="I86" s="99" t="s">
        <v>56</v>
      </c>
      <c r="J86" s="100">
        <v>96.75</v>
      </c>
      <c r="K86" s="98"/>
      <c r="L86" s="101"/>
      <c r="M86" s="4"/>
      <c r="N86" s="102">
        <v>3</v>
      </c>
      <c r="O86" s="72" t="s">
        <v>169</v>
      </c>
      <c r="P86" s="87" t="s">
        <v>56</v>
      </c>
      <c r="Q86" s="72" t="s">
        <v>170</v>
      </c>
      <c r="R86" s="87" t="s">
        <v>56</v>
      </c>
      <c r="S86" s="53">
        <v>96.75</v>
      </c>
    </row>
    <row r="87" spans="1:19" ht="13.2" x14ac:dyDescent="0.25">
      <c r="A87" s="1"/>
      <c r="B87" s="97"/>
      <c r="C87" s="98">
        <v>4</v>
      </c>
      <c r="D87" s="121" t="s">
        <v>151</v>
      </c>
      <c r="E87" s="111"/>
      <c r="F87" s="99" t="s">
        <v>152</v>
      </c>
      <c r="G87" s="121" t="s">
        <v>153</v>
      </c>
      <c r="H87" s="112"/>
      <c r="I87" s="99" t="s">
        <v>152</v>
      </c>
      <c r="J87" s="100">
        <v>96.54</v>
      </c>
      <c r="K87" s="98"/>
      <c r="L87" s="101"/>
      <c r="M87" s="4"/>
      <c r="N87" s="102">
        <v>4</v>
      </c>
      <c r="O87" s="72" t="s">
        <v>151</v>
      </c>
      <c r="P87" s="87" t="s">
        <v>152</v>
      </c>
      <c r="Q87" s="72" t="s">
        <v>153</v>
      </c>
      <c r="R87" s="87" t="s">
        <v>152</v>
      </c>
      <c r="S87" s="53">
        <v>96.54</v>
      </c>
    </row>
    <row r="88" spans="1:19" ht="13.2" x14ac:dyDescent="0.25">
      <c r="A88" s="1"/>
      <c r="B88" s="97"/>
      <c r="C88" s="98">
        <v>5</v>
      </c>
      <c r="D88" s="121" t="s">
        <v>159</v>
      </c>
      <c r="E88" s="111"/>
      <c r="F88" s="99" t="s">
        <v>99</v>
      </c>
      <c r="G88" s="121" t="s">
        <v>160</v>
      </c>
      <c r="H88" s="112"/>
      <c r="I88" s="99" t="s">
        <v>76</v>
      </c>
      <c r="J88" s="100">
        <v>95.1</v>
      </c>
      <c r="K88" s="98"/>
      <c r="L88" s="101"/>
      <c r="M88" s="4"/>
      <c r="N88" s="102">
        <v>5</v>
      </c>
      <c r="O88" s="72" t="s">
        <v>159</v>
      </c>
      <c r="P88" s="87" t="s">
        <v>99</v>
      </c>
      <c r="Q88" s="72" t="s">
        <v>160</v>
      </c>
      <c r="R88" s="87" t="s">
        <v>76</v>
      </c>
      <c r="S88" s="53">
        <v>95.1</v>
      </c>
    </row>
    <row r="89" spans="1:19" ht="13.2" x14ac:dyDescent="0.25">
      <c r="A89" s="1"/>
      <c r="B89" s="97"/>
      <c r="C89" s="98">
        <v>6</v>
      </c>
      <c r="D89" s="121" t="s">
        <v>157</v>
      </c>
      <c r="E89" s="111"/>
      <c r="F89" s="99" t="s">
        <v>78</v>
      </c>
      <c r="G89" s="121" t="s">
        <v>158</v>
      </c>
      <c r="H89" s="112"/>
      <c r="I89" s="99" t="s">
        <v>78</v>
      </c>
      <c r="J89" s="100">
        <v>87.54</v>
      </c>
      <c r="K89" s="98"/>
      <c r="L89" s="101"/>
      <c r="M89" s="4"/>
      <c r="N89" s="102">
        <v>6</v>
      </c>
      <c r="O89" s="72" t="s">
        <v>157</v>
      </c>
      <c r="P89" s="87" t="s">
        <v>78</v>
      </c>
      <c r="Q89" s="72" t="s">
        <v>158</v>
      </c>
      <c r="R89" s="87" t="s">
        <v>78</v>
      </c>
      <c r="S89" s="53">
        <v>87.54</v>
      </c>
    </row>
    <row r="90" spans="1:19" ht="13.2" x14ac:dyDescent="0.25">
      <c r="A90" s="1"/>
      <c r="B90" s="97"/>
      <c r="C90" s="98">
        <v>7</v>
      </c>
      <c r="D90" s="121" t="s">
        <v>177</v>
      </c>
      <c r="E90" s="111"/>
      <c r="F90" s="99" t="s">
        <v>83</v>
      </c>
      <c r="G90" s="121" t="s">
        <v>178</v>
      </c>
      <c r="H90" s="112"/>
      <c r="I90" s="99" t="s">
        <v>83</v>
      </c>
      <c r="J90" s="100">
        <v>82.29</v>
      </c>
      <c r="K90" s="98"/>
      <c r="L90" s="101"/>
      <c r="M90" s="4"/>
      <c r="N90" s="102">
        <v>7</v>
      </c>
      <c r="O90" s="72" t="s">
        <v>177</v>
      </c>
      <c r="P90" s="87" t="s">
        <v>83</v>
      </c>
      <c r="Q90" s="72" t="s">
        <v>178</v>
      </c>
      <c r="R90" s="87" t="s">
        <v>83</v>
      </c>
      <c r="S90" s="53">
        <v>82.29</v>
      </c>
    </row>
    <row r="91" spans="1:19" ht="13.2" x14ac:dyDescent="0.25">
      <c r="A91" s="1"/>
      <c r="B91" s="97"/>
      <c r="C91" s="98">
        <v>8</v>
      </c>
      <c r="D91" s="121" t="s">
        <v>173</v>
      </c>
      <c r="E91" s="111"/>
      <c r="F91" s="99" t="s">
        <v>92</v>
      </c>
      <c r="G91" s="121" t="s">
        <v>174</v>
      </c>
      <c r="H91" s="112"/>
      <c r="I91" s="99" t="s">
        <v>92</v>
      </c>
      <c r="J91" s="100">
        <v>80.7</v>
      </c>
      <c r="K91" s="98"/>
      <c r="L91" s="101"/>
      <c r="M91" s="4"/>
      <c r="N91" s="102">
        <v>8</v>
      </c>
      <c r="O91" s="72" t="s">
        <v>173</v>
      </c>
      <c r="P91" s="87" t="s">
        <v>92</v>
      </c>
      <c r="Q91" s="72" t="s">
        <v>174</v>
      </c>
      <c r="R91" s="87" t="s">
        <v>92</v>
      </c>
      <c r="S91" s="53">
        <v>80.7</v>
      </c>
    </row>
    <row r="92" spans="1:19" ht="13.2" x14ac:dyDescent="0.25">
      <c r="A92" s="1"/>
      <c r="B92" s="97"/>
      <c r="C92" s="98">
        <v>9</v>
      </c>
      <c r="D92" s="121" t="s">
        <v>175</v>
      </c>
      <c r="E92" s="111"/>
      <c r="F92" s="99" t="s">
        <v>83</v>
      </c>
      <c r="G92" s="121" t="s">
        <v>176</v>
      </c>
      <c r="H92" s="112"/>
      <c r="I92" s="99" t="s">
        <v>83</v>
      </c>
      <c r="J92" s="100">
        <v>78.33</v>
      </c>
      <c r="K92" s="98"/>
      <c r="L92" s="101"/>
      <c r="M92" s="4"/>
      <c r="N92" s="102">
        <v>9</v>
      </c>
      <c r="O92" s="72" t="s">
        <v>175</v>
      </c>
      <c r="P92" s="87" t="s">
        <v>83</v>
      </c>
      <c r="Q92" s="72" t="s">
        <v>176</v>
      </c>
      <c r="R92" s="87" t="s">
        <v>83</v>
      </c>
      <c r="S92" s="53">
        <v>78.33</v>
      </c>
    </row>
    <row r="93" spans="1:19" ht="13.2" x14ac:dyDescent="0.25">
      <c r="A93" s="1"/>
      <c r="B93" s="97"/>
      <c r="C93" s="98">
        <v>10</v>
      </c>
      <c r="D93" s="121" t="s">
        <v>179</v>
      </c>
      <c r="E93" s="111"/>
      <c r="F93" s="99" t="s">
        <v>76</v>
      </c>
      <c r="G93" s="121" t="s">
        <v>180</v>
      </c>
      <c r="H93" s="112"/>
      <c r="I93" s="99" t="s">
        <v>76</v>
      </c>
      <c r="J93" s="100">
        <v>71.64</v>
      </c>
      <c r="K93" s="98"/>
      <c r="L93" s="101"/>
      <c r="M93" s="4"/>
      <c r="N93" s="102">
        <v>10</v>
      </c>
      <c r="O93" s="72" t="s">
        <v>179</v>
      </c>
      <c r="P93" s="87" t="s">
        <v>76</v>
      </c>
      <c r="Q93" s="72" t="s">
        <v>180</v>
      </c>
      <c r="R93" s="87" t="s">
        <v>76</v>
      </c>
      <c r="S93" s="53">
        <v>71.64</v>
      </c>
    </row>
    <row r="94" spans="1:19" ht="13.2" x14ac:dyDescent="0.25">
      <c r="A94" s="1"/>
      <c r="B94" s="97"/>
      <c r="C94" s="98">
        <v>11</v>
      </c>
      <c r="D94" s="121" t="s">
        <v>161</v>
      </c>
      <c r="E94" s="111"/>
      <c r="F94" s="99" t="s">
        <v>48</v>
      </c>
      <c r="G94" s="121" t="s">
        <v>162</v>
      </c>
      <c r="H94" s="112"/>
      <c r="I94" s="99" t="s">
        <v>48</v>
      </c>
      <c r="J94" s="100">
        <v>68.22</v>
      </c>
      <c r="K94" s="98"/>
      <c r="L94" s="101"/>
      <c r="M94" s="4"/>
      <c r="N94" s="102">
        <v>11</v>
      </c>
      <c r="O94" s="72" t="s">
        <v>161</v>
      </c>
      <c r="P94" s="87" t="s">
        <v>48</v>
      </c>
      <c r="Q94" s="72" t="s">
        <v>162</v>
      </c>
      <c r="R94" s="87" t="s">
        <v>48</v>
      </c>
      <c r="S94" s="53">
        <v>68.22</v>
      </c>
    </row>
    <row r="95" spans="1:19" ht="13.2" x14ac:dyDescent="0.25">
      <c r="A95" s="1"/>
      <c r="B95" s="97"/>
      <c r="C95" s="98">
        <v>12</v>
      </c>
      <c r="D95" s="121" t="s">
        <v>165</v>
      </c>
      <c r="E95" s="111"/>
      <c r="F95" s="99" t="s">
        <v>53</v>
      </c>
      <c r="G95" s="121" t="s">
        <v>166</v>
      </c>
      <c r="H95" s="112"/>
      <c r="I95" s="99" t="s">
        <v>53</v>
      </c>
      <c r="J95" s="100">
        <v>65.760000000000005</v>
      </c>
      <c r="K95" s="98"/>
      <c r="L95" s="101"/>
      <c r="M95" s="4"/>
      <c r="N95" s="102">
        <v>12</v>
      </c>
      <c r="O95" s="72" t="s">
        <v>165</v>
      </c>
      <c r="P95" s="87" t="s">
        <v>53</v>
      </c>
      <c r="Q95" s="72" t="s">
        <v>166</v>
      </c>
      <c r="R95" s="87" t="s">
        <v>53</v>
      </c>
      <c r="S95" s="53">
        <v>65.760000000000005</v>
      </c>
    </row>
    <row r="96" spans="1:19" ht="13.2" x14ac:dyDescent="0.25">
      <c r="A96" s="1"/>
      <c r="B96" s="97"/>
      <c r="C96" s="98">
        <v>13</v>
      </c>
      <c r="D96" s="121" t="s">
        <v>149</v>
      </c>
      <c r="E96" s="111"/>
      <c r="F96" s="99" t="s">
        <v>45</v>
      </c>
      <c r="G96" s="121" t="s">
        <v>150</v>
      </c>
      <c r="H96" s="112"/>
      <c r="I96" s="99" t="s">
        <v>45</v>
      </c>
      <c r="J96" s="100">
        <v>60.78</v>
      </c>
      <c r="K96" s="98"/>
      <c r="L96" s="101"/>
      <c r="M96" s="4"/>
      <c r="N96" s="102">
        <v>13</v>
      </c>
      <c r="O96" s="72" t="s">
        <v>149</v>
      </c>
      <c r="P96" s="87" t="s">
        <v>45</v>
      </c>
      <c r="Q96" s="72" t="s">
        <v>150</v>
      </c>
      <c r="R96" s="87" t="s">
        <v>45</v>
      </c>
      <c r="S96" s="53">
        <v>60.78</v>
      </c>
    </row>
    <row r="97" spans="1:19" ht="13.2" x14ac:dyDescent="0.25">
      <c r="A97" s="1"/>
      <c r="B97" s="97"/>
      <c r="C97" s="98">
        <v>14</v>
      </c>
      <c r="D97" s="121" t="s">
        <v>154</v>
      </c>
      <c r="E97" s="111"/>
      <c r="F97" s="99" t="s">
        <v>126</v>
      </c>
      <c r="G97" s="121" t="s">
        <v>155</v>
      </c>
      <c r="H97" s="112"/>
      <c r="I97" s="99" t="s">
        <v>126</v>
      </c>
      <c r="J97" s="100">
        <v>56.37</v>
      </c>
      <c r="K97" s="98"/>
      <c r="L97" s="101"/>
      <c r="M97" s="4"/>
      <c r="N97" s="102">
        <v>14</v>
      </c>
      <c r="O97" s="72" t="s">
        <v>154</v>
      </c>
      <c r="P97" s="87" t="s">
        <v>126</v>
      </c>
      <c r="Q97" s="72" t="s">
        <v>155</v>
      </c>
      <c r="R97" s="87" t="s">
        <v>126</v>
      </c>
      <c r="S97" s="53">
        <v>56.37</v>
      </c>
    </row>
    <row r="98" spans="1:19" ht="13.2" x14ac:dyDescent="0.25">
      <c r="A98" s="1"/>
      <c r="B98" s="97"/>
      <c r="C98" s="98">
        <v>15</v>
      </c>
      <c r="D98" s="121" t="s">
        <v>167</v>
      </c>
      <c r="E98" s="111"/>
      <c r="F98" s="99" t="s">
        <v>92</v>
      </c>
      <c r="G98" s="121" t="s">
        <v>168</v>
      </c>
      <c r="H98" s="112"/>
      <c r="I98" s="99" t="s">
        <v>92</v>
      </c>
      <c r="J98" s="100">
        <v>46.26</v>
      </c>
      <c r="K98" s="98"/>
      <c r="L98" s="101"/>
      <c r="M98" s="4"/>
      <c r="N98" s="102">
        <v>15</v>
      </c>
      <c r="O98" s="72" t="s">
        <v>167</v>
      </c>
      <c r="P98" s="87" t="s">
        <v>92</v>
      </c>
      <c r="Q98" s="72" t="s">
        <v>168</v>
      </c>
      <c r="R98" s="87" t="s">
        <v>92</v>
      </c>
      <c r="S98" s="53">
        <v>46.26</v>
      </c>
    </row>
    <row r="99" spans="1:19" ht="13.2" x14ac:dyDescent="0.25">
      <c r="A99" s="1"/>
      <c r="B99" s="97"/>
      <c r="C99" s="98" t="s">
        <v>43</v>
      </c>
      <c r="D99" s="121"/>
      <c r="E99" s="111"/>
      <c r="F99" s="99"/>
      <c r="G99" s="121"/>
      <c r="H99" s="112"/>
      <c r="I99" s="99"/>
      <c r="J99" s="100" t="s">
        <v>43</v>
      </c>
      <c r="K99" s="98"/>
      <c r="L99" s="101"/>
      <c r="M99" s="4"/>
      <c r="N99" s="102">
        <v>16</v>
      </c>
      <c r="O99" s="72"/>
      <c r="P99" s="87"/>
      <c r="Q99" s="72"/>
      <c r="R99" s="87"/>
      <c r="S99" s="53"/>
    </row>
    <row r="100" spans="1:19" ht="13.2" x14ac:dyDescent="0.25">
      <c r="A100" s="1"/>
      <c r="B100" s="97"/>
      <c r="C100" s="98" t="s">
        <v>43</v>
      </c>
      <c r="D100" s="121"/>
      <c r="E100" s="111"/>
      <c r="F100" s="99"/>
      <c r="G100" s="121"/>
      <c r="H100" s="112"/>
      <c r="I100" s="99"/>
      <c r="J100" s="100" t="s">
        <v>43</v>
      </c>
      <c r="K100" s="98"/>
      <c r="L100" s="101"/>
      <c r="M100" s="4"/>
      <c r="N100" s="102">
        <v>50</v>
      </c>
      <c r="O100" s="72"/>
      <c r="P100" s="87"/>
      <c r="Q100" s="72"/>
      <c r="R100" s="87"/>
      <c r="S100" s="53"/>
    </row>
    <row r="101" spans="1:19" ht="13.2" x14ac:dyDescent="0.25">
      <c r="A101" s="1"/>
      <c r="B101" s="1"/>
      <c r="C101" s="52"/>
      <c r="D101" s="1"/>
      <c r="E101" s="1"/>
      <c r="F101" s="1"/>
      <c r="G101" s="1"/>
      <c r="H101" s="1"/>
      <c r="I101" s="1"/>
      <c r="J101" s="53"/>
      <c r="K101" s="1"/>
      <c r="L101" s="1"/>
      <c r="M101" s="4"/>
      <c r="N101" s="102">
        <v>51</v>
      </c>
      <c r="O101" s="72"/>
      <c r="P101" s="53"/>
      <c r="Q101" s="72"/>
      <c r="R101" s="53"/>
      <c r="S101" s="53"/>
    </row>
    <row r="102" spans="1:19" ht="13.2" x14ac:dyDescent="0.25">
      <c r="A102" s="1"/>
      <c r="B102" s="1"/>
      <c r="C102" s="62" t="s">
        <v>118</v>
      </c>
      <c r="D102" s="62"/>
      <c r="E102" s="62"/>
      <c r="F102" s="62"/>
      <c r="G102" s="62"/>
      <c r="H102" s="62"/>
      <c r="I102" s="62"/>
      <c r="J102" s="63"/>
      <c r="K102" s="62"/>
      <c r="L102" s="1"/>
      <c r="M102" s="4"/>
      <c r="N102" s="53"/>
      <c r="O102" s="72"/>
      <c r="P102" s="53"/>
      <c r="Q102" s="72"/>
      <c r="R102" s="53"/>
      <c r="S102" s="53"/>
    </row>
    <row r="103" spans="1:19" ht="13.2" x14ac:dyDescent="0.25">
      <c r="A103" s="1"/>
      <c r="B103" s="1"/>
      <c r="C103" s="104">
        <v>0</v>
      </c>
      <c r="D103" s="105"/>
      <c r="E103" s="105"/>
      <c r="F103" s="105"/>
      <c r="G103" s="105"/>
      <c r="H103" s="105"/>
      <c r="I103" s="105"/>
      <c r="J103" s="105"/>
      <c r="K103" s="106"/>
      <c r="L103" s="1"/>
      <c r="M103" s="4"/>
      <c r="N103" s="53"/>
      <c r="O103" s="72"/>
      <c r="P103" s="53"/>
      <c r="Q103" s="72"/>
      <c r="R103" s="53"/>
      <c r="S103" s="53"/>
    </row>
    <row r="104" spans="1:19" ht="13.2" x14ac:dyDescent="0.25">
      <c r="A104" s="1"/>
      <c r="B104" s="1"/>
      <c r="C104" s="107"/>
      <c r="D104" s="108"/>
      <c r="E104" s="108"/>
      <c r="F104" s="108"/>
      <c r="G104" s="108"/>
      <c r="H104" s="108"/>
      <c r="I104" s="108"/>
      <c r="J104" s="108"/>
      <c r="K104" s="109"/>
      <c r="L104" s="1"/>
      <c r="M104" s="4"/>
      <c r="N104" s="53"/>
      <c r="O104" s="72"/>
      <c r="P104" s="53"/>
      <c r="Q104" s="72"/>
      <c r="R104" s="53"/>
      <c r="S104" s="53"/>
    </row>
    <row r="105" spans="1:19" ht="13.2" x14ac:dyDescent="0.25">
      <c r="A105" s="1"/>
      <c r="B105" s="1"/>
      <c r="C105" s="107"/>
      <c r="D105" s="108"/>
      <c r="E105" s="108"/>
      <c r="F105" s="108"/>
      <c r="G105" s="108"/>
      <c r="H105" s="108"/>
      <c r="I105" s="108"/>
      <c r="J105" s="108"/>
      <c r="K105" s="109"/>
      <c r="L105" s="1"/>
      <c r="M105" s="4"/>
      <c r="N105" s="53"/>
      <c r="O105" s="72"/>
      <c r="P105" s="53"/>
      <c r="Q105" s="72"/>
      <c r="R105" s="53"/>
      <c r="S105" s="53"/>
    </row>
    <row r="106" spans="1:19" ht="13.2" x14ac:dyDescent="0.25">
      <c r="A106" s="1"/>
      <c r="B106" s="1"/>
      <c r="C106" s="110"/>
      <c r="D106" s="111"/>
      <c r="E106" s="111"/>
      <c r="F106" s="111"/>
      <c r="G106" s="111"/>
      <c r="H106" s="111"/>
      <c r="I106" s="111"/>
      <c r="J106" s="111"/>
      <c r="K106" s="112"/>
      <c r="L106" s="1"/>
      <c r="M106" s="4"/>
      <c r="N106" s="53"/>
      <c r="O106" s="72"/>
      <c r="P106" s="53"/>
      <c r="Q106" s="72"/>
      <c r="R106" s="53"/>
      <c r="S106" s="53"/>
    </row>
    <row r="107" spans="1:19" ht="13.2" x14ac:dyDescent="0.25">
      <c r="A107" s="1"/>
      <c r="B107" s="1"/>
      <c r="C107" s="52"/>
      <c r="D107" s="1"/>
      <c r="E107" s="1"/>
      <c r="F107" s="1"/>
      <c r="G107" s="1"/>
      <c r="H107" s="1"/>
      <c r="I107" s="1"/>
      <c r="J107" s="53"/>
      <c r="K107" s="1"/>
      <c r="L107" s="1"/>
      <c r="M107" s="4"/>
      <c r="N107" s="53"/>
      <c r="O107" s="72"/>
      <c r="P107" s="53"/>
      <c r="Q107" s="72"/>
      <c r="R107" s="53"/>
      <c r="S107" s="53"/>
    </row>
    <row r="108" spans="1:19" ht="13.2" x14ac:dyDescent="0.25">
      <c r="A108" s="1"/>
      <c r="B108" s="1"/>
      <c r="C108" s="52"/>
      <c r="D108" s="1"/>
      <c r="E108" s="1"/>
      <c r="F108" s="1"/>
      <c r="G108" s="1"/>
      <c r="H108" s="1"/>
      <c r="I108" s="1"/>
      <c r="J108" s="53"/>
      <c r="K108" s="1"/>
      <c r="L108" s="1"/>
      <c r="M108" s="4"/>
      <c r="N108" s="4"/>
      <c r="O108" s="103"/>
      <c r="P108" s="4"/>
      <c r="Q108" s="103"/>
      <c r="R108" s="4"/>
      <c r="S108" s="4"/>
    </row>
    <row r="109" spans="1:19" ht="15.6" x14ac:dyDescent="0.3">
      <c r="A109" s="1"/>
      <c r="B109" s="80"/>
      <c r="C109" s="70"/>
      <c r="D109" s="19" t="s">
        <v>3</v>
      </c>
      <c r="E109" s="129" t="s">
        <v>14</v>
      </c>
      <c r="F109" s="108"/>
      <c r="G109" s="108"/>
      <c r="H109" s="19" t="s">
        <v>217</v>
      </c>
      <c r="I109" s="122" t="s">
        <v>0</v>
      </c>
      <c r="J109" s="108"/>
      <c r="K109" s="81"/>
      <c r="L109" s="71"/>
      <c r="M109" s="4"/>
      <c r="N109" s="53"/>
      <c r="O109" s="72"/>
      <c r="P109" s="53"/>
      <c r="Q109" s="72"/>
      <c r="R109" s="53"/>
      <c r="S109" s="53"/>
    </row>
    <row r="110" spans="1:19" ht="15.6" x14ac:dyDescent="0.3">
      <c r="A110" s="1"/>
      <c r="B110" s="82"/>
      <c r="C110" s="69"/>
      <c r="D110" s="123"/>
      <c r="E110" s="108"/>
      <c r="F110" s="108"/>
      <c r="G110" s="19"/>
      <c r="H110" s="19" t="s">
        <v>109</v>
      </c>
      <c r="I110" s="81" t="s">
        <v>216</v>
      </c>
      <c r="J110" s="83"/>
      <c r="K110" s="81"/>
      <c r="L110" s="84"/>
      <c r="M110" s="4"/>
      <c r="N110" s="53"/>
      <c r="O110" s="72"/>
      <c r="P110" s="53"/>
      <c r="Q110" s="72"/>
      <c r="R110" s="53"/>
      <c r="S110" s="53"/>
    </row>
    <row r="111" spans="1:19" ht="15.6" x14ac:dyDescent="0.3">
      <c r="A111" s="1"/>
      <c r="B111" s="18"/>
      <c r="C111" s="85"/>
      <c r="D111" s="124" t="s">
        <v>218</v>
      </c>
      <c r="E111" s="108"/>
      <c r="F111" s="108"/>
      <c r="G111" s="108"/>
      <c r="H111" s="108"/>
      <c r="I111" s="108"/>
      <c r="J111" s="108"/>
      <c r="K111" s="108"/>
      <c r="L111" s="84"/>
      <c r="M111" s="4"/>
      <c r="N111" s="53"/>
      <c r="O111" s="86"/>
      <c r="P111" s="87"/>
      <c r="Q111" s="86"/>
      <c r="R111" s="88"/>
      <c r="S111" s="87"/>
    </row>
    <row r="112" spans="1:19" ht="15.6" x14ac:dyDescent="0.3">
      <c r="A112" s="1"/>
      <c r="B112" s="25"/>
      <c r="C112" s="126" t="s">
        <v>20</v>
      </c>
      <c r="D112" s="115"/>
      <c r="E112" s="114" t="s">
        <v>14</v>
      </c>
      <c r="F112" s="115"/>
      <c r="G112" s="115"/>
      <c r="H112" s="115"/>
      <c r="I112" s="115"/>
      <c r="J112" s="115"/>
      <c r="K112" s="115"/>
      <c r="L112" s="25"/>
      <c r="M112" s="4"/>
      <c r="N112" s="89"/>
      <c r="O112" s="72"/>
      <c r="P112" s="88"/>
      <c r="Q112" s="125"/>
      <c r="R112" s="108"/>
      <c r="S112" s="88"/>
    </row>
    <row r="113" spans="1:19" ht="15.6" x14ac:dyDescent="0.3">
      <c r="A113" s="1"/>
      <c r="B113" s="90"/>
      <c r="C113" s="127" t="s">
        <v>219</v>
      </c>
      <c r="D113" s="118"/>
      <c r="E113" s="128">
        <v>16</v>
      </c>
      <c r="F113" s="115"/>
      <c r="G113" s="115"/>
      <c r="H113" s="115"/>
      <c r="I113" s="115"/>
      <c r="J113" s="115"/>
      <c r="K113" s="115"/>
      <c r="L113" s="25"/>
      <c r="M113" s="4"/>
      <c r="N113" s="89"/>
      <c r="O113" s="86"/>
      <c r="P113" s="88"/>
      <c r="Q113" s="125"/>
      <c r="R113" s="108"/>
      <c r="S113" s="53"/>
    </row>
    <row r="114" spans="1:19" ht="13.2" x14ac:dyDescent="0.25">
      <c r="A114" s="1"/>
      <c r="B114" s="91"/>
      <c r="C114" s="92" t="s">
        <v>220</v>
      </c>
      <c r="D114" s="130" t="s">
        <v>23</v>
      </c>
      <c r="E114" s="118"/>
      <c r="F114" s="93" t="s">
        <v>221</v>
      </c>
      <c r="G114" s="130" t="s">
        <v>25</v>
      </c>
      <c r="H114" s="118"/>
      <c r="I114" s="94" t="s">
        <v>221</v>
      </c>
      <c r="J114" s="95" t="s">
        <v>27</v>
      </c>
      <c r="K114" s="94"/>
      <c r="L114" s="96"/>
      <c r="M114" s="4"/>
      <c r="N114" s="89" t="s">
        <v>220</v>
      </c>
      <c r="O114" s="88" t="s">
        <v>222</v>
      </c>
      <c r="P114" s="88" t="s">
        <v>223</v>
      </c>
      <c r="Q114" s="88" t="s">
        <v>224</v>
      </c>
      <c r="R114" s="88" t="s">
        <v>225</v>
      </c>
      <c r="S114" s="89" t="s">
        <v>27</v>
      </c>
    </row>
    <row r="115" spans="1:19" ht="13.2" x14ac:dyDescent="0.25">
      <c r="A115" s="1"/>
      <c r="B115" s="97"/>
      <c r="C115" s="98">
        <v>1</v>
      </c>
      <c r="D115" s="121" t="s">
        <v>208</v>
      </c>
      <c r="E115" s="111"/>
      <c r="F115" s="99" t="s">
        <v>83</v>
      </c>
      <c r="G115" s="121" t="s">
        <v>209</v>
      </c>
      <c r="H115" s="112"/>
      <c r="I115" s="99" t="s">
        <v>83</v>
      </c>
      <c r="J115" s="100">
        <v>106.86</v>
      </c>
      <c r="K115" s="98"/>
      <c r="L115" s="101"/>
      <c r="M115" s="4"/>
      <c r="N115" s="102">
        <v>1</v>
      </c>
      <c r="O115" s="72" t="s">
        <v>208</v>
      </c>
      <c r="P115" s="87" t="s">
        <v>83</v>
      </c>
      <c r="Q115" s="72" t="s">
        <v>209</v>
      </c>
      <c r="R115" s="87" t="s">
        <v>83</v>
      </c>
      <c r="S115" s="53">
        <v>106.86</v>
      </c>
    </row>
    <row r="116" spans="1:19" ht="13.2" x14ac:dyDescent="0.25">
      <c r="A116" s="1"/>
      <c r="B116" s="97"/>
      <c r="C116" s="98">
        <v>2</v>
      </c>
      <c r="D116" s="121" t="s">
        <v>214</v>
      </c>
      <c r="E116" s="111"/>
      <c r="F116" s="99" t="s">
        <v>53</v>
      </c>
      <c r="G116" s="121" t="s">
        <v>215</v>
      </c>
      <c r="H116" s="112"/>
      <c r="I116" s="99" t="s">
        <v>53</v>
      </c>
      <c r="J116" s="100">
        <v>103.02</v>
      </c>
      <c r="K116" s="98"/>
      <c r="L116" s="101"/>
      <c r="M116" s="4"/>
      <c r="N116" s="102">
        <v>2</v>
      </c>
      <c r="O116" s="72" t="s">
        <v>214</v>
      </c>
      <c r="P116" s="87" t="s">
        <v>53</v>
      </c>
      <c r="Q116" s="72" t="s">
        <v>215</v>
      </c>
      <c r="R116" s="87" t="s">
        <v>53</v>
      </c>
      <c r="S116" s="53">
        <v>103.02</v>
      </c>
    </row>
    <row r="117" spans="1:19" ht="13.2" x14ac:dyDescent="0.25">
      <c r="A117" s="1"/>
      <c r="B117" s="97"/>
      <c r="C117" s="98">
        <v>3</v>
      </c>
      <c r="D117" s="121" t="s">
        <v>192</v>
      </c>
      <c r="E117" s="111"/>
      <c r="F117" s="99" t="s">
        <v>193</v>
      </c>
      <c r="G117" s="121" t="s">
        <v>194</v>
      </c>
      <c r="H117" s="112"/>
      <c r="I117" s="99" t="s">
        <v>152</v>
      </c>
      <c r="J117" s="100">
        <v>101.07</v>
      </c>
      <c r="K117" s="98"/>
      <c r="L117" s="101"/>
      <c r="M117" s="4"/>
      <c r="N117" s="102">
        <v>3</v>
      </c>
      <c r="O117" s="72" t="s">
        <v>192</v>
      </c>
      <c r="P117" s="87" t="s">
        <v>193</v>
      </c>
      <c r="Q117" s="72" t="s">
        <v>194</v>
      </c>
      <c r="R117" s="87" t="s">
        <v>152</v>
      </c>
      <c r="S117" s="53">
        <v>101.07</v>
      </c>
    </row>
    <row r="118" spans="1:19" ht="13.2" x14ac:dyDescent="0.25">
      <c r="A118" s="1"/>
      <c r="B118" s="97"/>
      <c r="C118" s="98">
        <v>4</v>
      </c>
      <c r="D118" s="121" t="s">
        <v>189</v>
      </c>
      <c r="E118" s="111"/>
      <c r="F118" s="99" t="s">
        <v>129</v>
      </c>
      <c r="G118" s="121" t="s">
        <v>190</v>
      </c>
      <c r="H118" s="112"/>
      <c r="I118" s="99" t="s">
        <v>191</v>
      </c>
      <c r="J118" s="100">
        <v>99.12</v>
      </c>
      <c r="K118" s="98"/>
      <c r="L118" s="101"/>
      <c r="M118" s="4"/>
      <c r="N118" s="102">
        <v>4</v>
      </c>
      <c r="O118" s="72" t="s">
        <v>189</v>
      </c>
      <c r="P118" s="87" t="s">
        <v>129</v>
      </c>
      <c r="Q118" s="72" t="s">
        <v>190</v>
      </c>
      <c r="R118" s="87" t="s">
        <v>191</v>
      </c>
      <c r="S118" s="53">
        <v>99.12</v>
      </c>
    </row>
    <row r="119" spans="1:19" ht="13.2" x14ac:dyDescent="0.25">
      <c r="A119" s="1"/>
      <c r="B119" s="97"/>
      <c r="C119" s="98">
        <v>5</v>
      </c>
      <c r="D119" s="121" t="s">
        <v>204</v>
      </c>
      <c r="E119" s="111"/>
      <c r="F119" s="99" t="s">
        <v>56</v>
      </c>
      <c r="G119" s="121" t="s">
        <v>205</v>
      </c>
      <c r="H119" s="112"/>
      <c r="I119" s="99" t="s">
        <v>56</v>
      </c>
      <c r="J119" s="100">
        <v>99.09</v>
      </c>
      <c r="K119" s="98"/>
      <c r="L119" s="101"/>
      <c r="M119" s="4"/>
      <c r="N119" s="102">
        <v>5</v>
      </c>
      <c r="O119" s="72" t="s">
        <v>204</v>
      </c>
      <c r="P119" s="87" t="s">
        <v>56</v>
      </c>
      <c r="Q119" s="72" t="s">
        <v>205</v>
      </c>
      <c r="R119" s="87" t="s">
        <v>56</v>
      </c>
      <c r="S119" s="53">
        <v>99.09</v>
      </c>
    </row>
    <row r="120" spans="1:19" ht="13.2" x14ac:dyDescent="0.25">
      <c r="A120" s="1"/>
      <c r="B120" s="97"/>
      <c r="C120" s="98">
        <v>6</v>
      </c>
      <c r="D120" s="121" t="s">
        <v>206</v>
      </c>
      <c r="E120" s="111"/>
      <c r="F120" s="99" t="s">
        <v>83</v>
      </c>
      <c r="G120" s="121" t="s">
        <v>207</v>
      </c>
      <c r="H120" s="112"/>
      <c r="I120" s="99" t="s">
        <v>78</v>
      </c>
      <c r="J120" s="100">
        <v>96.84</v>
      </c>
      <c r="K120" s="98"/>
      <c r="L120" s="101"/>
      <c r="M120" s="4"/>
      <c r="N120" s="102">
        <v>6</v>
      </c>
      <c r="O120" s="72" t="s">
        <v>206</v>
      </c>
      <c r="P120" s="87" t="s">
        <v>83</v>
      </c>
      <c r="Q120" s="72" t="s">
        <v>207</v>
      </c>
      <c r="R120" s="87" t="s">
        <v>78</v>
      </c>
      <c r="S120" s="53">
        <v>96.84</v>
      </c>
    </row>
    <row r="121" spans="1:19" ht="13.2" x14ac:dyDescent="0.25">
      <c r="A121" s="1"/>
      <c r="B121" s="97"/>
      <c r="C121" s="98">
        <v>7</v>
      </c>
      <c r="D121" s="121" t="s">
        <v>195</v>
      </c>
      <c r="E121" s="111"/>
      <c r="F121" s="99" t="s">
        <v>152</v>
      </c>
      <c r="G121" s="121" t="s">
        <v>196</v>
      </c>
      <c r="H121" s="112"/>
      <c r="I121" s="99" t="s">
        <v>152</v>
      </c>
      <c r="J121" s="100">
        <v>91.41</v>
      </c>
      <c r="K121" s="98"/>
      <c r="L121" s="101"/>
      <c r="M121" s="4"/>
      <c r="N121" s="102">
        <v>7</v>
      </c>
      <c r="O121" s="72" t="s">
        <v>195</v>
      </c>
      <c r="P121" s="87" t="s">
        <v>152</v>
      </c>
      <c r="Q121" s="72" t="s">
        <v>196</v>
      </c>
      <c r="R121" s="87" t="s">
        <v>152</v>
      </c>
      <c r="S121" s="53">
        <v>91.41</v>
      </c>
    </row>
    <row r="122" spans="1:19" ht="13.2" x14ac:dyDescent="0.25">
      <c r="A122" s="1"/>
      <c r="B122" s="97"/>
      <c r="C122" s="98">
        <v>8</v>
      </c>
      <c r="D122" s="121" t="s">
        <v>197</v>
      </c>
      <c r="E122" s="111"/>
      <c r="F122" s="99" t="s">
        <v>72</v>
      </c>
      <c r="G122" s="121" t="s">
        <v>198</v>
      </c>
      <c r="H122" s="112"/>
      <c r="I122" s="99" t="s">
        <v>72</v>
      </c>
      <c r="J122" s="100">
        <v>84.36</v>
      </c>
      <c r="K122" s="98"/>
      <c r="L122" s="101"/>
      <c r="M122" s="4"/>
      <c r="N122" s="102">
        <v>8</v>
      </c>
      <c r="O122" s="72" t="s">
        <v>197</v>
      </c>
      <c r="P122" s="87" t="s">
        <v>72</v>
      </c>
      <c r="Q122" s="72" t="s">
        <v>198</v>
      </c>
      <c r="R122" s="87" t="s">
        <v>72</v>
      </c>
      <c r="S122" s="53">
        <v>84.36</v>
      </c>
    </row>
    <row r="123" spans="1:19" ht="13.2" x14ac:dyDescent="0.25">
      <c r="A123" s="1"/>
      <c r="B123" s="97"/>
      <c r="C123" s="98">
        <v>9</v>
      </c>
      <c r="D123" s="121" t="s">
        <v>185</v>
      </c>
      <c r="E123" s="111"/>
      <c r="F123" s="99" t="s">
        <v>41</v>
      </c>
      <c r="G123" s="121" t="s">
        <v>186</v>
      </c>
      <c r="H123" s="112"/>
      <c r="I123" s="99" t="s">
        <v>41</v>
      </c>
      <c r="J123" s="100">
        <v>83.4</v>
      </c>
      <c r="K123" s="98"/>
      <c r="L123" s="101"/>
      <c r="M123" s="4"/>
      <c r="N123" s="102">
        <v>9</v>
      </c>
      <c r="O123" s="72" t="s">
        <v>185</v>
      </c>
      <c r="P123" s="87" t="s">
        <v>41</v>
      </c>
      <c r="Q123" s="72" t="s">
        <v>186</v>
      </c>
      <c r="R123" s="87" t="s">
        <v>41</v>
      </c>
      <c r="S123" s="53">
        <v>83.4</v>
      </c>
    </row>
    <row r="124" spans="1:19" ht="13.2" x14ac:dyDescent="0.25">
      <c r="A124" s="1"/>
      <c r="B124" s="97"/>
      <c r="C124" s="98" t="s">
        <v>227</v>
      </c>
      <c r="D124" s="121" t="s">
        <v>201</v>
      </c>
      <c r="E124" s="111"/>
      <c r="F124" s="99" t="s">
        <v>48</v>
      </c>
      <c r="G124" s="121" t="s">
        <v>202</v>
      </c>
      <c r="H124" s="112"/>
      <c r="I124" s="99" t="s">
        <v>48</v>
      </c>
      <c r="J124" s="100">
        <v>79.319999999999993</v>
      </c>
      <c r="K124" s="98"/>
      <c r="L124" s="101"/>
      <c r="M124" s="4"/>
      <c r="N124" s="102">
        <v>10</v>
      </c>
      <c r="O124" s="72" t="s">
        <v>201</v>
      </c>
      <c r="P124" s="87" t="s">
        <v>48</v>
      </c>
      <c r="Q124" s="72" t="s">
        <v>202</v>
      </c>
      <c r="R124" s="87" t="s">
        <v>48</v>
      </c>
      <c r="S124" s="53">
        <v>79.319999999999993</v>
      </c>
    </row>
    <row r="125" spans="1:19" ht="13.2" x14ac:dyDescent="0.25">
      <c r="A125" s="1"/>
      <c r="B125" s="97"/>
      <c r="C125" s="98" t="s">
        <v>227</v>
      </c>
      <c r="D125" s="121" t="s">
        <v>210</v>
      </c>
      <c r="E125" s="111"/>
      <c r="F125" s="99" t="s">
        <v>102</v>
      </c>
      <c r="G125" s="121" t="s">
        <v>211</v>
      </c>
      <c r="H125" s="112"/>
      <c r="I125" s="99" t="s">
        <v>102</v>
      </c>
      <c r="J125" s="100">
        <v>79.319999999999993</v>
      </c>
      <c r="K125" s="98"/>
      <c r="L125" s="101"/>
      <c r="M125" s="4"/>
      <c r="N125" s="102">
        <v>11</v>
      </c>
      <c r="O125" s="72" t="s">
        <v>210</v>
      </c>
      <c r="P125" s="87" t="s">
        <v>102</v>
      </c>
      <c r="Q125" s="72" t="s">
        <v>211</v>
      </c>
      <c r="R125" s="87" t="s">
        <v>102</v>
      </c>
      <c r="S125" s="53">
        <v>79.319999999999993</v>
      </c>
    </row>
    <row r="126" spans="1:19" ht="13.2" x14ac:dyDescent="0.25">
      <c r="A126" s="1"/>
      <c r="B126" s="97"/>
      <c r="C126" s="98">
        <v>12</v>
      </c>
      <c r="D126" s="121" t="s">
        <v>187</v>
      </c>
      <c r="E126" s="111"/>
      <c r="F126" s="99" t="s">
        <v>59</v>
      </c>
      <c r="G126" s="121" t="s">
        <v>188</v>
      </c>
      <c r="H126" s="112"/>
      <c r="I126" s="99" t="s">
        <v>59</v>
      </c>
      <c r="J126" s="100">
        <v>72.900000000000006</v>
      </c>
      <c r="K126" s="98"/>
      <c r="L126" s="101"/>
      <c r="M126" s="4"/>
      <c r="N126" s="102">
        <v>12</v>
      </c>
      <c r="O126" s="72" t="s">
        <v>187</v>
      </c>
      <c r="P126" s="87" t="s">
        <v>59</v>
      </c>
      <c r="Q126" s="72" t="s">
        <v>188</v>
      </c>
      <c r="R126" s="87" t="s">
        <v>59</v>
      </c>
      <c r="S126" s="53">
        <v>72.900000000000006</v>
      </c>
    </row>
    <row r="127" spans="1:19" ht="13.2" x14ac:dyDescent="0.25">
      <c r="A127" s="1"/>
      <c r="B127" s="97"/>
      <c r="C127" s="98">
        <v>13</v>
      </c>
      <c r="D127" s="121" t="s">
        <v>212</v>
      </c>
      <c r="E127" s="111"/>
      <c r="F127" s="99" t="s">
        <v>45</v>
      </c>
      <c r="G127" s="121" t="s">
        <v>213</v>
      </c>
      <c r="H127" s="112"/>
      <c r="I127" s="99" t="s">
        <v>45</v>
      </c>
      <c r="J127" s="100">
        <v>72.72</v>
      </c>
      <c r="K127" s="98"/>
      <c r="L127" s="101"/>
      <c r="M127" s="4"/>
      <c r="N127" s="102">
        <v>13</v>
      </c>
      <c r="O127" s="72" t="s">
        <v>212</v>
      </c>
      <c r="P127" s="87" t="s">
        <v>45</v>
      </c>
      <c r="Q127" s="72" t="s">
        <v>213</v>
      </c>
      <c r="R127" s="87" t="s">
        <v>45</v>
      </c>
      <c r="S127" s="53">
        <v>72.72</v>
      </c>
    </row>
    <row r="128" spans="1:19" ht="13.2" x14ac:dyDescent="0.25">
      <c r="A128" s="1"/>
      <c r="B128" s="97"/>
      <c r="C128" s="98">
        <v>14</v>
      </c>
      <c r="D128" s="121" t="s">
        <v>183</v>
      </c>
      <c r="E128" s="111"/>
      <c r="F128" s="99" t="s">
        <v>41</v>
      </c>
      <c r="G128" s="121" t="s">
        <v>184</v>
      </c>
      <c r="H128" s="112"/>
      <c r="I128" s="99" t="s">
        <v>41</v>
      </c>
      <c r="J128" s="100">
        <v>67.23</v>
      </c>
      <c r="K128" s="98"/>
      <c r="L128" s="101"/>
      <c r="M128" s="4"/>
      <c r="N128" s="102">
        <v>14</v>
      </c>
      <c r="O128" s="72" t="s">
        <v>183</v>
      </c>
      <c r="P128" s="87" t="s">
        <v>41</v>
      </c>
      <c r="Q128" s="72" t="s">
        <v>184</v>
      </c>
      <c r="R128" s="87" t="s">
        <v>41</v>
      </c>
      <c r="S128" s="53">
        <v>67.23</v>
      </c>
    </row>
    <row r="129" spans="1:19" ht="13.2" x14ac:dyDescent="0.25">
      <c r="A129" s="1"/>
      <c r="B129" s="97"/>
      <c r="C129" s="98">
        <v>15</v>
      </c>
      <c r="D129" s="121" t="s">
        <v>181</v>
      </c>
      <c r="E129" s="111"/>
      <c r="F129" s="99" t="s">
        <v>45</v>
      </c>
      <c r="G129" s="121" t="s">
        <v>182</v>
      </c>
      <c r="H129" s="112"/>
      <c r="I129" s="99" t="s">
        <v>45</v>
      </c>
      <c r="J129" s="100">
        <v>49.05</v>
      </c>
      <c r="K129" s="98"/>
      <c r="L129" s="101"/>
      <c r="M129" s="4"/>
      <c r="N129" s="102">
        <v>15</v>
      </c>
      <c r="O129" s="72" t="s">
        <v>181</v>
      </c>
      <c r="P129" s="87" t="s">
        <v>45</v>
      </c>
      <c r="Q129" s="72" t="s">
        <v>182</v>
      </c>
      <c r="R129" s="87" t="s">
        <v>45</v>
      </c>
      <c r="S129" s="53">
        <v>49.05</v>
      </c>
    </row>
    <row r="130" spans="1:19" ht="13.2" x14ac:dyDescent="0.25">
      <c r="A130" s="1"/>
      <c r="B130" s="97"/>
      <c r="C130" s="98">
        <v>16</v>
      </c>
      <c r="D130" s="121" t="s">
        <v>199</v>
      </c>
      <c r="E130" s="111"/>
      <c r="F130" s="99" t="s">
        <v>78</v>
      </c>
      <c r="G130" s="121" t="s">
        <v>200</v>
      </c>
      <c r="H130" s="112"/>
      <c r="I130" s="99" t="s">
        <v>78</v>
      </c>
      <c r="J130" s="100">
        <v>48.42</v>
      </c>
      <c r="K130" s="98"/>
      <c r="L130" s="101"/>
      <c r="M130" s="4"/>
      <c r="N130" s="102">
        <v>16</v>
      </c>
      <c r="O130" s="72" t="s">
        <v>199</v>
      </c>
      <c r="P130" s="87" t="s">
        <v>78</v>
      </c>
      <c r="Q130" s="72" t="s">
        <v>200</v>
      </c>
      <c r="R130" s="87" t="s">
        <v>78</v>
      </c>
      <c r="S130" s="53">
        <v>48.42</v>
      </c>
    </row>
    <row r="131" spans="1:19" ht="13.2" x14ac:dyDescent="0.25">
      <c r="A131" s="1"/>
      <c r="B131" s="97"/>
      <c r="C131" s="98" t="s">
        <v>43</v>
      </c>
      <c r="D131" s="121"/>
      <c r="E131" s="111"/>
      <c r="F131" s="99"/>
      <c r="G131" s="121"/>
      <c r="H131" s="112"/>
      <c r="I131" s="99"/>
      <c r="J131" s="100" t="s">
        <v>43</v>
      </c>
      <c r="K131" s="98"/>
      <c r="L131" s="101"/>
      <c r="M131" s="4"/>
      <c r="N131" s="102">
        <v>17</v>
      </c>
      <c r="O131" s="72"/>
      <c r="P131" s="87"/>
      <c r="Q131" s="72"/>
      <c r="R131" s="87"/>
      <c r="S131" s="53"/>
    </row>
    <row r="132" spans="1:19" ht="13.2" x14ac:dyDescent="0.25">
      <c r="A132" s="1"/>
      <c r="B132" s="97"/>
      <c r="C132" s="98" t="s">
        <v>43</v>
      </c>
      <c r="D132" s="121"/>
      <c r="E132" s="111"/>
      <c r="F132" s="99"/>
      <c r="G132" s="121"/>
      <c r="H132" s="112"/>
      <c r="I132" s="99"/>
      <c r="J132" s="100" t="s">
        <v>43</v>
      </c>
      <c r="K132" s="98"/>
      <c r="L132" s="101"/>
      <c r="M132" s="4"/>
      <c r="N132" s="102">
        <v>50</v>
      </c>
      <c r="O132" s="72"/>
      <c r="P132" s="87"/>
      <c r="Q132" s="72"/>
      <c r="R132" s="87"/>
      <c r="S132" s="53"/>
    </row>
    <row r="133" spans="1:19" ht="13.2" x14ac:dyDescent="0.25">
      <c r="A133" s="1"/>
      <c r="B133" s="1"/>
      <c r="C133" s="52"/>
      <c r="D133" s="1"/>
      <c r="E133" s="1"/>
      <c r="F133" s="1"/>
      <c r="G133" s="1"/>
      <c r="H133" s="1"/>
      <c r="I133" s="1"/>
      <c r="J133" s="53"/>
      <c r="K133" s="1"/>
      <c r="L133" s="1"/>
      <c r="M133" s="4"/>
      <c r="N133" s="102">
        <v>51</v>
      </c>
      <c r="O133" s="72"/>
      <c r="P133" s="53"/>
      <c r="Q133" s="72"/>
      <c r="R133" s="53"/>
      <c r="S133" s="53"/>
    </row>
    <row r="134" spans="1:19" ht="13.2" x14ac:dyDescent="0.25">
      <c r="A134" s="1"/>
      <c r="B134" s="1"/>
      <c r="C134" s="62" t="s">
        <v>118</v>
      </c>
      <c r="D134" s="62"/>
      <c r="E134" s="62"/>
      <c r="F134" s="62"/>
      <c r="G134" s="62"/>
      <c r="H134" s="62"/>
      <c r="I134" s="62"/>
      <c r="J134" s="63"/>
      <c r="K134" s="62"/>
      <c r="L134" s="1"/>
      <c r="M134" s="4"/>
      <c r="N134" s="53"/>
      <c r="O134" s="72"/>
      <c r="P134" s="53"/>
      <c r="Q134" s="72"/>
      <c r="R134" s="53"/>
      <c r="S134" s="53"/>
    </row>
    <row r="135" spans="1:19" ht="13.2" x14ac:dyDescent="0.25">
      <c r="A135" s="1"/>
      <c r="B135" s="1"/>
      <c r="C135" s="104">
        <v>0</v>
      </c>
      <c r="D135" s="105"/>
      <c r="E135" s="105"/>
      <c r="F135" s="105"/>
      <c r="G135" s="105"/>
      <c r="H135" s="105"/>
      <c r="I135" s="105"/>
      <c r="J135" s="105"/>
      <c r="K135" s="106"/>
      <c r="L135" s="1"/>
      <c r="M135" s="4"/>
      <c r="N135" s="53"/>
      <c r="O135" s="72"/>
      <c r="P135" s="53"/>
      <c r="Q135" s="72"/>
      <c r="R135" s="53"/>
      <c r="S135" s="53"/>
    </row>
    <row r="136" spans="1:19" ht="13.2" x14ac:dyDescent="0.25">
      <c r="A136" s="1"/>
      <c r="B136" s="1"/>
      <c r="C136" s="107"/>
      <c r="D136" s="108"/>
      <c r="E136" s="108"/>
      <c r="F136" s="108"/>
      <c r="G136" s="108"/>
      <c r="H136" s="108"/>
      <c r="I136" s="108"/>
      <c r="J136" s="108"/>
      <c r="K136" s="109"/>
      <c r="L136" s="1"/>
      <c r="M136" s="4"/>
      <c r="N136" s="53"/>
      <c r="O136" s="72"/>
      <c r="P136" s="53"/>
      <c r="Q136" s="72"/>
      <c r="R136" s="53"/>
      <c r="S136" s="53"/>
    </row>
    <row r="137" spans="1:19" ht="13.2" x14ac:dyDescent="0.25">
      <c r="A137" s="1"/>
      <c r="B137" s="1"/>
      <c r="C137" s="107"/>
      <c r="D137" s="108"/>
      <c r="E137" s="108"/>
      <c r="F137" s="108"/>
      <c r="G137" s="108"/>
      <c r="H137" s="108"/>
      <c r="I137" s="108"/>
      <c r="J137" s="108"/>
      <c r="K137" s="109"/>
      <c r="L137" s="1"/>
      <c r="M137" s="4"/>
      <c r="N137" s="53"/>
      <c r="O137" s="72"/>
      <c r="P137" s="53"/>
      <c r="Q137" s="72"/>
      <c r="R137" s="53"/>
      <c r="S137" s="53"/>
    </row>
    <row r="138" spans="1:19" ht="13.2" x14ac:dyDescent="0.25">
      <c r="A138" s="1"/>
      <c r="B138" s="1"/>
      <c r="C138" s="110"/>
      <c r="D138" s="111"/>
      <c r="E138" s="111"/>
      <c r="F138" s="111"/>
      <c r="G138" s="111"/>
      <c r="H138" s="111"/>
      <c r="I138" s="111"/>
      <c r="J138" s="111"/>
      <c r="K138" s="112"/>
      <c r="L138" s="1"/>
      <c r="M138" s="4"/>
      <c r="N138" s="53"/>
      <c r="O138" s="72"/>
      <c r="P138" s="53"/>
      <c r="Q138" s="72"/>
      <c r="R138" s="53"/>
      <c r="S138" s="53"/>
    </row>
    <row r="139" spans="1:19" ht="13.2" x14ac:dyDescent="0.25">
      <c r="A139" s="1"/>
      <c r="B139" s="1"/>
      <c r="C139" s="52"/>
      <c r="D139" s="1"/>
      <c r="E139" s="1"/>
      <c r="F139" s="1"/>
      <c r="G139" s="1"/>
      <c r="H139" s="1"/>
      <c r="I139" s="1"/>
      <c r="J139" s="53"/>
      <c r="K139" s="1"/>
      <c r="L139" s="1"/>
      <c r="M139" s="4"/>
      <c r="N139" s="53"/>
      <c r="O139" s="72"/>
      <c r="P139" s="53"/>
      <c r="Q139" s="72"/>
      <c r="R139" s="53"/>
      <c r="S139" s="53"/>
    </row>
    <row r="140" spans="1:19" ht="13.2" x14ac:dyDescent="0.25">
      <c r="A140" s="1"/>
      <c r="B140" s="1"/>
      <c r="C140" s="52"/>
      <c r="D140" s="1"/>
      <c r="E140" s="1"/>
      <c r="F140" s="1"/>
      <c r="G140" s="1"/>
      <c r="H140" s="1"/>
      <c r="I140" s="1"/>
      <c r="J140" s="53"/>
      <c r="K140" s="1"/>
      <c r="L140" s="1"/>
      <c r="M140" s="4"/>
      <c r="N140" s="53"/>
      <c r="O140" s="72"/>
      <c r="P140" s="53"/>
      <c r="Q140" s="72"/>
      <c r="R140" s="53"/>
      <c r="S140" s="53"/>
    </row>
    <row r="141" spans="1:19" ht="13.2" x14ac:dyDescent="0.25">
      <c r="A141" s="1"/>
      <c r="B141" s="1"/>
      <c r="C141" s="52"/>
      <c r="D141" s="1"/>
      <c r="E141" s="1"/>
      <c r="F141" s="1"/>
      <c r="G141" s="1"/>
      <c r="H141" s="1"/>
      <c r="I141" s="1"/>
      <c r="J141" s="53"/>
      <c r="K141" s="1"/>
      <c r="L141" s="1"/>
      <c r="M141" s="4"/>
      <c r="N141" s="53"/>
      <c r="O141" s="72"/>
      <c r="P141" s="53"/>
      <c r="Q141" s="72"/>
      <c r="R141" s="53"/>
      <c r="S141" s="53"/>
    </row>
    <row r="142" spans="1:19" ht="13.2" x14ac:dyDescent="0.25">
      <c r="A142" s="1"/>
      <c r="B142" s="1"/>
      <c r="C142" s="52"/>
      <c r="D142" s="1"/>
      <c r="E142" s="1"/>
      <c r="F142" s="1"/>
      <c r="G142" s="1"/>
      <c r="H142" s="1"/>
      <c r="I142" s="1"/>
      <c r="J142" s="53"/>
      <c r="K142" s="1"/>
      <c r="L142" s="1"/>
      <c r="M142" s="4"/>
      <c r="N142" s="53"/>
      <c r="O142" s="72"/>
      <c r="P142" s="53"/>
      <c r="Q142" s="72"/>
      <c r="R142" s="53"/>
      <c r="S142" s="53"/>
    </row>
    <row r="143" spans="1:19" ht="13.2" x14ac:dyDescent="0.25">
      <c r="A143" s="1"/>
      <c r="B143" s="1"/>
      <c r="C143" s="52"/>
      <c r="D143" s="1"/>
      <c r="E143" s="1"/>
      <c r="F143" s="1"/>
      <c r="G143" s="1"/>
      <c r="H143" s="1"/>
      <c r="I143" s="1"/>
      <c r="J143" s="53"/>
      <c r="K143" s="1"/>
      <c r="L143" s="1"/>
      <c r="M143" s="4"/>
      <c r="N143" s="53"/>
      <c r="O143" s="72"/>
      <c r="P143" s="53"/>
      <c r="Q143" s="72"/>
      <c r="R143" s="53"/>
      <c r="S143" s="53"/>
    </row>
    <row r="144" spans="1:19" ht="13.2" x14ac:dyDescent="0.25">
      <c r="A144" s="1"/>
      <c r="B144" s="1"/>
      <c r="C144" s="52"/>
      <c r="D144" s="1"/>
      <c r="E144" s="1"/>
      <c r="F144" s="1"/>
      <c r="G144" s="1"/>
      <c r="H144" s="1"/>
      <c r="I144" s="1"/>
      <c r="J144" s="53"/>
      <c r="K144" s="1"/>
      <c r="L144" s="1"/>
      <c r="M144" s="4"/>
      <c r="N144" s="53"/>
      <c r="O144" s="72"/>
      <c r="P144" s="53"/>
      <c r="Q144" s="72"/>
      <c r="R144" s="53"/>
      <c r="S144" s="53"/>
    </row>
    <row r="145" spans="1:19" ht="13.2" x14ac:dyDescent="0.25">
      <c r="A145" s="1"/>
      <c r="B145" s="1"/>
      <c r="C145" s="52"/>
      <c r="D145" s="1"/>
      <c r="E145" s="1"/>
      <c r="F145" s="1"/>
      <c r="G145" s="1"/>
      <c r="H145" s="1"/>
      <c r="I145" s="1"/>
      <c r="J145" s="53"/>
      <c r="K145" s="1"/>
      <c r="L145" s="1"/>
      <c r="M145" s="4"/>
      <c r="N145" s="53"/>
      <c r="O145" s="72"/>
      <c r="P145" s="53"/>
      <c r="Q145" s="72"/>
      <c r="R145" s="53"/>
      <c r="S145" s="53"/>
    </row>
    <row r="146" spans="1:19" ht="13.2" x14ac:dyDescent="0.25">
      <c r="A146" s="1"/>
      <c r="B146" s="1"/>
      <c r="C146" s="52"/>
      <c r="D146" s="1"/>
      <c r="E146" s="1"/>
      <c r="F146" s="1"/>
      <c r="G146" s="1"/>
      <c r="H146" s="1"/>
      <c r="I146" s="1"/>
      <c r="J146" s="53"/>
      <c r="K146" s="1"/>
      <c r="L146" s="1"/>
      <c r="M146" s="4"/>
      <c r="N146" s="53"/>
      <c r="O146" s="72"/>
      <c r="P146" s="53"/>
      <c r="Q146" s="72"/>
      <c r="R146" s="53"/>
      <c r="S146" s="53"/>
    </row>
    <row r="147" spans="1:19" ht="13.2" x14ac:dyDescent="0.25">
      <c r="A147" s="1"/>
      <c r="B147" s="1"/>
      <c r="C147" s="52"/>
      <c r="D147" s="1"/>
      <c r="E147" s="1"/>
      <c r="F147" s="1"/>
      <c r="G147" s="1"/>
      <c r="H147" s="1"/>
      <c r="I147" s="1"/>
      <c r="J147" s="53"/>
      <c r="K147" s="1"/>
      <c r="L147" s="1"/>
      <c r="M147" s="4"/>
      <c r="N147" s="53"/>
      <c r="O147" s="72"/>
      <c r="P147" s="53"/>
      <c r="Q147" s="72"/>
      <c r="R147" s="53"/>
      <c r="S147" s="53"/>
    </row>
    <row r="148" spans="1:19" ht="13.2" x14ac:dyDescent="0.25">
      <c r="A148" s="1"/>
      <c r="B148" s="1"/>
      <c r="C148" s="52"/>
      <c r="D148" s="1"/>
      <c r="E148" s="1"/>
      <c r="F148" s="1"/>
      <c r="G148" s="1"/>
      <c r="H148" s="1"/>
      <c r="I148" s="1"/>
      <c r="J148" s="53"/>
      <c r="K148" s="1"/>
      <c r="L148" s="1"/>
      <c r="M148" s="4"/>
      <c r="N148" s="53"/>
      <c r="O148" s="72"/>
      <c r="P148" s="53"/>
      <c r="Q148" s="72"/>
      <c r="R148" s="53"/>
      <c r="S148" s="53"/>
    </row>
    <row r="149" spans="1:19" ht="13.2" x14ac:dyDescent="0.25">
      <c r="A149" s="1"/>
      <c r="B149" s="1"/>
      <c r="C149" s="52"/>
      <c r="D149" s="1"/>
      <c r="E149" s="1"/>
      <c r="F149" s="1"/>
      <c r="G149" s="1"/>
      <c r="H149" s="1"/>
      <c r="I149" s="1"/>
      <c r="J149" s="53"/>
      <c r="K149" s="1"/>
      <c r="L149" s="1"/>
      <c r="M149" s="4"/>
      <c r="N149" s="53"/>
      <c r="O149" s="72"/>
      <c r="P149" s="53"/>
      <c r="Q149" s="72"/>
      <c r="R149" s="53"/>
      <c r="S149" s="53"/>
    </row>
    <row r="150" spans="1:19" ht="13.2" x14ac:dyDescent="0.25">
      <c r="A150" s="1"/>
      <c r="B150" s="1"/>
      <c r="C150" s="52"/>
      <c r="D150" s="1"/>
      <c r="E150" s="1"/>
      <c r="F150" s="1"/>
      <c r="G150" s="1"/>
      <c r="H150" s="1"/>
      <c r="I150" s="1"/>
      <c r="J150" s="53"/>
      <c r="K150" s="1"/>
      <c r="L150" s="1"/>
      <c r="M150" s="4"/>
      <c r="N150" s="53"/>
      <c r="O150" s="72"/>
      <c r="P150" s="53"/>
      <c r="Q150" s="72"/>
      <c r="R150" s="53"/>
      <c r="S150" s="53"/>
    </row>
    <row r="151" spans="1:19" ht="13.2" x14ac:dyDescent="0.25">
      <c r="A151" s="1"/>
      <c r="B151" s="1"/>
      <c r="C151" s="52"/>
      <c r="D151" s="1"/>
      <c r="E151" s="1"/>
      <c r="F151" s="1"/>
      <c r="G151" s="1"/>
      <c r="H151" s="1"/>
      <c r="I151" s="1"/>
      <c r="J151" s="53"/>
      <c r="K151" s="1"/>
      <c r="L151" s="1"/>
      <c r="M151" s="4"/>
      <c r="N151" s="53"/>
      <c r="O151" s="72"/>
      <c r="P151" s="53"/>
      <c r="Q151" s="72"/>
      <c r="R151" s="53"/>
      <c r="S151" s="53"/>
    </row>
    <row r="152" spans="1:19" ht="13.2" x14ac:dyDescent="0.25">
      <c r="A152" s="1"/>
      <c r="B152" s="1"/>
      <c r="C152" s="52"/>
      <c r="D152" s="1"/>
      <c r="E152" s="1"/>
      <c r="F152" s="1"/>
      <c r="G152" s="1"/>
      <c r="H152" s="1"/>
      <c r="I152" s="1"/>
      <c r="J152" s="53"/>
      <c r="K152" s="1"/>
      <c r="L152" s="1"/>
      <c r="M152" s="4"/>
      <c r="N152" s="53"/>
      <c r="O152" s="72"/>
      <c r="P152" s="53"/>
      <c r="Q152" s="72"/>
      <c r="R152" s="53"/>
      <c r="S152" s="53"/>
    </row>
    <row r="153" spans="1:19" ht="13.2" x14ac:dyDescent="0.25">
      <c r="A153" s="1"/>
      <c r="B153" s="1"/>
      <c r="C153" s="52"/>
      <c r="D153" s="1"/>
      <c r="E153" s="1"/>
      <c r="F153" s="1"/>
      <c r="G153" s="1"/>
      <c r="H153" s="1"/>
      <c r="I153" s="1"/>
      <c r="J153" s="53"/>
      <c r="K153" s="1"/>
      <c r="L153" s="1"/>
      <c r="M153" s="4"/>
      <c r="N153" s="53"/>
      <c r="O153" s="72"/>
      <c r="P153" s="53"/>
      <c r="Q153" s="72"/>
      <c r="R153" s="53"/>
      <c r="S153" s="53"/>
    </row>
    <row r="154" spans="1:19" ht="13.2" x14ac:dyDescent="0.25">
      <c r="A154" s="1"/>
      <c r="B154" s="1"/>
      <c r="C154" s="52"/>
      <c r="D154" s="1"/>
      <c r="E154" s="1"/>
      <c r="F154" s="1"/>
      <c r="G154" s="1"/>
      <c r="H154" s="1"/>
      <c r="I154" s="1"/>
      <c r="J154" s="53"/>
      <c r="K154" s="1"/>
      <c r="L154" s="1"/>
      <c r="M154" s="4"/>
      <c r="N154" s="53"/>
      <c r="O154" s="72"/>
      <c r="P154" s="53"/>
      <c r="Q154" s="72"/>
      <c r="R154" s="53"/>
      <c r="S154" s="53"/>
    </row>
    <row r="155" spans="1:19" ht="13.2" x14ac:dyDescent="0.25">
      <c r="A155" s="1"/>
      <c r="B155" s="1"/>
      <c r="C155" s="52"/>
      <c r="D155" s="1"/>
      <c r="E155" s="1"/>
      <c r="F155" s="1"/>
      <c r="G155" s="1"/>
      <c r="H155" s="1"/>
      <c r="I155" s="1"/>
      <c r="J155" s="53"/>
      <c r="K155" s="1"/>
      <c r="L155" s="1"/>
      <c r="M155" s="4"/>
      <c r="N155" s="53"/>
      <c r="O155" s="72"/>
      <c r="P155" s="53"/>
      <c r="Q155" s="72"/>
      <c r="R155" s="53"/>
      <c r="S155" s="53"/>
    </row>
    <row r="156" spans="1:19" ht="13.2" x14ac:dyDescent="0.25">
      <c r="A156" s="1"/>
      <c r="B156" s="1"/>
      <c r="C156" s="52"/>
      <c r="D156" s="1"/>
      <c r="E156" s="1"/>
      <c r="F156" s="1"/>
      <c r="G156" s="1"/>
      <c r="H156" s="1"/>
      <c r="I156" s="1"/>
      <c r="J156" s="53"/>
      <c r="K156" s="1"/>
      <c r="L156" s="1"/>
      <c r="M156" s="4"/>
      <c r="N156" s="53"/>
      <c r="O156" s="72"/>
      <c r="P156" s="53"/>
      <c r="Q156" s="72"/>
      <c r="R156" s="53"/>
      <c r="S156" s="53"/>
    </row>
    <row r="157" spans="1:19" ht="13.2" x14ac:dyDescent="0.25">
      <c r="A157" s="1"/>
      <c r="B157" s="1"/>
      <c r="C157" s="52"/>
      <c r="D157" s="1"/>
      <c r="E157" s="1"/>
      <c r="F157" s="1"/>
      <c r="G157" s="1"/>
      <c r="H157" s="1"/>
      <c r="I157" s="1"/>
      <c r="J157" s="53"/>
      <c r="K157" s="1"/>
      <c r="L157" s="1"/>
      <c r="M157" s="4"/>
      <c r="N157" s="53"/>
      <c r="O157" s="72"/>
      <c r="P157" s="53"/>
      <c r="Q157" s="72"/>
      <c r="R157" s="53"/>
      <c r="S157" s="53"/>
    </row>
    <row r="158" spans="1:19" ht="13.2" x14ac:dyDescent="0.25">
      <c r="A158" s="1"/>
      <c r="B158" s="1"/>
      <c r="C158" s="52"/>
      <c r="D158" s="1"/>
      <c r="E158" s="1"/>
      <c r="F158" s="1"/>
      <c r="G158" s="1"/>
      <c r="H158" s="1"/>
      <c r="I158" s="1"/>
      <c r="J158" s="53"/>
      <c r="K158" s="1"/>
      <c r="L158" s="1"/>
      <c r="M158" s="4"/>
      <c r="N158" s="53"/>
      <c r="O158" s="72"/>
      <c r="P158" s="53"/>
      <c r="Q158" s="72"/>
      <c r="R158" s="53"/>
      <c r="S158" s="53"/>
    </row>
    <row r="159" spans="1:19" ht="13.2" x14ac:dyDescent="0.25">
      <c r="A159" s="1"/>
      <c r="B159" s="1"/>
      <c r="C159" s="52"/>
      <c r="D159" s="1"/>
      <c r="E159" s="1"/>
      <c r="F159" s="1"/>
      <c r="G159" s="1"/>
      <c r="H159" s="1"/>
      <c r="I159" s="1"/>
      <c r="J159" s="53"/>
      <c r="K159" s="1"/>
      <c r="L159" s="1"/>
      <c r="M159" s="4"/>
      <c r="N159" s="53"/>
      <c r="O159" s="72"/>
      <c r="P159" s="53"/>
      <c r="Q159" s="72"/>
      <c r="R159" s="53"/>
      <c r="S159" s="53"/>
    </row>
    <row r="160" spans="1:19" ht="13.2" x14ac:dyDescent="0.25">
      <c r="A160" s="1"/>
      <c r="B160" s="1"/>
      <c r="C160" s="52"/>
      <c r="D160" s="1"/>
      <c r="E160" s="1"/>
      <c r="F160" s="1"/>
      <c r="G160" s="1"/>
      <c r="H160" s="1"/>
      <c r="I160" s="1"/>
      <c r="J160" s="53"/>
      <c r="K160" s="1"/>
      <c r="L160" s="1"/>
      <c r="M160" s="4"/>
      <c r="N160" s="53"/>
      <c r="O160" s="72"/>
      <c r="P160" s="53"/>
      <c r="Q160" s="72"/>
      <c r="R160" s="53"/>
      <c r="S160" s="53"/>
    </row>
    <row r="161" spans="1:19" ht="13.2" x14ac:dyDescent="0.25">
      <c r="A161" s="1"/>
      <c r="B161" s="1"/>
      <c r="C161" s="52"/>
      <c r="D161" s="1"/>
      <c r="E161" s="1"/>
      <c r="F161" s="1"/>
      <c r="G161" s="1"/>
      <c r="H161" s="1"/>
      <c r="I161" s="1"/>
      <c r="J161" s="53"/>
      <c r="K161" s="1"/>
      <c r="L161" s="1"/>
      <c r="M161" s="4"/>
      <c r="N161" s="53"/>
      <c r="O161" s="72"/>
      <c r="P161" s="53"/>
      <c r="Q161" s="72"/>
      <c r="R161" s="53"/>
      <c r="S161" s="53"/>
    </row>
    <row r="162" spans="1:19" ht="13.2" x14ac:dyDescent="0.25">
      <c r="A162" s="1"/>
      <c r="B162" s="1"/>
      <c r="C162" s="52"/>
      <c r="D162" s="1"/>
      <c r="E162" s="1"/>
      <c r="F162" s="1"/>
      <c r="G162" s="1"/>
      <c r="H162" s="1"/>
      <c r="I162" s="1"/>
      <c r="J162" s="53"/>
      <c r="K162" s="1"/>
      <c r="L162" s="1"/>
      <c r="M162" s="4"/>
      <c r="N162" s="53"/>
      <c r="O162" s="72"/>
      <c r="P162" s="53"/>
      <c r="Q162" s="72"/>
      <c r="R162" s="53"/>
      <c r="S162" s="53"/>
    </row>
    <row r="163" spans="1:19" ht="13.2" x14ac:dyDescent="0.25">
      <c r="A163" s="1"/>
      <c r="B163" s="1"/>
      <c r="C163" s="52"/>
      <c r="D163" s="1"/>
      <c r="E163" s="1"/>
      <c r="F163" s="1"/>
      <c r="G163" s="1"/>
      <c r="H163" s="1"/>
      <c r="I163" s="1"/>
      <c r="J163" s="53"/>
      <c r="K163" s="1"/>
      <c r="L163" s="1"/>
      <c r="M163" s="4"/>
      <c r="N163" s="53"/>
      <c r="O163" s="72"/>
      <c r="P163" s="53"/>
      <c r="Q163" s="72"/>
      <c r="R163" s="53"/>
      <c r="S163" s="53"/>
    </row>
    <row r="164" spans="1:19" ht="13.2" x14ac:dyDescent="0.25">
      <c r="A164" s="1"/>
      <c r="B164" s="1"/>
      <c r="C164" s="52"/>
      <c r="D164" s="1"/>
      <c r="E164" s="1"/>
      <c r="F164" s="1"/>
      <c r="G164" s="1"/>
      <c r="H164" s="1"/>
      <c r="I164" s="1"/>
      <c r="J164" s="53"/>
      <c r="K164" s="1"/>
      <c r="L164" s="1"/>
      <c r="M164" s="4"/>
      <c r="N164" s="53"/>
      <c r="O164" s="72"/>
      <c r="P164" s="53"/>
      <c r="Q164" s="72"/>
      <c r="R164" s="53"/>
      <c r="S164" s="53"/>
    </row>
    <row r="165" spans="1:19" ht="13.2" x14ac:dyDescent="0.25">
      <c r="A165" s="1"/>
      <c r="B165" s="1"/>
      <c r="C165" s="52"/>
      <c r="D165" s="1"/>
      <c r="E165" s="1"/>
      <c r="F165" s="1"/>
      <c r="G165" s="1"/>
      <c r="H165" s="1"/>
      <c r="I165" s="1"/>
      <c r="J165" s="53"/>
      <c r="K165" s="1"/>
      <c r="L165" s="1"/>
      <c r="M165" s="4"/>
      <c r="N165" s="53"/>
      <c r="O165" s="72"/>
      <c r="P165" s="53"/>
      <c r="Q165" s="72"/>
      <c r="R165" s="53"/>
      <c r="S165" s="53"/>
    </row>
    <row r="166" spans="1:19" ht="13.2" x14ac:dyDescent="0.25">
      <c r="A166" s="1"/>
      <c r="B166" s="1"/>
      <c r="C166" s="52"/>
      <c r="D166" s="1"/>
      <c r="E166" s="1"/>
      <c r="F166" s="1"/>
      <c r="G166" s="1"/>
      <c r="H166" s="1"/>
      <c r="I166" s="1"/>
      <c r="J166" s="53"/>
      <c r="K166" s="1"/>
      <c r="L166" s="1"/>
      <c r="M166" s="4"/>
      <c r="N166" s="53"/>
      <c r="O166" s="72"/>
      <c r="P166" s="53"/>
      <c r="Q166" s="72"/>
      <c r="R166" s="53"/>
      <c r="S166" s="53"/>
    </row>
    <row r="167" spans="1:19" ht="13.2" x14ac:dyDescent="0.25">
      <c r="A167" s="1"/>
      <c r="B167" s="1"/>
      <c r="C167" s="52"/>
      <c r="D167" s="1"/>
      <c r="E167" s="1"/>
      <c r="F167" s="1"/>
      <c r="G167" s="1"/>
      <c r="H167" s="1"/>
      <c r="I167" s="1"/>
      <c r="J167" s="53"/>
      <c r="K167" s="1"/>
      <c r="L167" s="1"/>
      <c r="M167" s="4"/>
      <c r="N167" s="53"/>
      <c r="O167" s="72"/>
      <c r="P167" s="53"/>
      <c r="Q167" s="72"/>
      <c r="R167" s="53"/>
      <c r="S167" s="53"/>
    </row>
    <row r="168" spans="1:19" ht="13.2" x14ac:dyDescent="0.25">
      <c r="A168" s="1"/>
      <c r="B168" s="1"/>
      <c r="C168" s="52"/>
      <c r="D168" s="1"/>
      <c r="E168" s="1"/>
      <c r="F168" s="1"/>
      <c r="G168" s="1"/>
      <c r="H168" s="1"/>
      <c r="I168" s="1"/>
      <c r="J168" s="53"/>
      <c r="K168" s="1"/>
      <c r="L168" s="1"/>
      <c r="M168" s="4"/>
      <c r="N168" s="53"/>
      <c r="O168" s="72"/>
      <c r="P168" s="53"/>
      <c r="Q168" s="72"/>
      <c r="R168" s="53"/>
      <c r="S168" s="53"/>
    </row>
    <row r="169" spans="1:19" ht="13.2" x14ac:dyDescent="0.25">
      <c r="A169" s="1"/>
      <c r="B169" s="1"/>
      <c r="C169" s="52"/>
      <c r="D169" s="1"/>
      <c r="E169" s="1"/>
      <c r="F169" s="1"/>
      <c r="G169" s="1"/>
      <c r="H169" s="1"/>
      <c r="I169" s="1"/>
      <c r="J169" s="53"/>
      <c r="K169" s="1"/>
      <c r="L169" s="1"/>
      <c r="M169" s="4"/>
      <c r="N169" s="53"/>
      <c r="O169" s="72"/>
      <c r="P169" s="53"/>
      <c r="Q169" s="72"/>
      <c r="R169" s="53"/>
      <c r="S169" s="53"/>
    </row>
    <row r="170" spans="1:19" ht="13.2" x14ac:dyDescent="0.25">
      <c r="A170" s="1"/>
      <c r="B170" s="1"/>
      <c r="C170" s="52"/>
      <c r="D170" s="1"/>
      <c r="E170" s="1"/>
      <c r="F170" s="1"/>
      <c r="G170" s="1"/>
      <c r="H170" s="1"/>
      <c r="I170" s="1"/>
      <c r="J170" s="53"/>
      <c r="K170" s="1"/>
      <c r="L170" s="1"/>
      <c r="M170" s="4"/>
      <c r="N170" s="53"/>
      <c r="O170" s="72"/>
      <c r="P170" s="53"/>
      <c r="Q170" s="72"/>
      <c r="R170" s="53"/>
      <c r="S170" s="53"/>
    </row>
    <row r="171" spans="1:19" ht="13.2" x14ac:dyDescent="0.25">
      <c r="A171" s="1"/>
      <c r="B171" s="1"/>
      <c r="C171" s="52"/>
      <c r="D171" s="1"/>
      <c r="E171" s="1"/>
      <c r="F171" s="1"/>
      <c r="G171" s="1"/>
      <c r="H171" s="1"/>
      <c r="I171" s="1"/>
      <c r="J171" s="53"/>
      <c r="K171" s="1"/>
      <c r="L171" s="1"/>
      <c r="M171" s="4"/>
      <c r="N171" s="53"/>
      <c r="O171" s="72"/>
      <c r="P171" s="53"/>
      <c r="Q171" s="72"/>
      <c r="R171" s="53"/>
      <c r="S171" s="53"/>
    </row>
    <row r="172" spans="1:19" ht="13.2" x14ac:dyDescent="0.25">
      <c r="A172" s="1"/>
      <c r="B172" s="1"/>
      <c r="C172" s="52"/>
      <c r="D172" s="1"/>
      <c r="E172" s="1"/>
      <c r="F172" s="1"/>
      <c r="G172" s="1"/>
      <c r="H172" s="1"/>
      <c r="I172" s="1"/>
      <c r="J172" s="53"/>
      <c r="K172" s="1"/>
      <c r="L172" s="1"/>
      <c r="M172" s="4"/>
      <c r="N172" s="53"/>
      <c r="O172" s="72"/>
      <c r="P172" s="53"/>
      <c r="Q172" s="72"/>
      <c r="R172" s="53"/>
      <c r="S172" s="53"/>
    </row>
    <row r="173" spans="1:19" ht="13.2" x14ac:dyDescent="0.25">
      <c r="A173" s="1"/>
      <c r="B173" s="1"/>
      <c r="C173" s="52"/>
      <c r="D173" s="1"/>
      <c r="E173" s="1"/>
      <c r="F173" s="1"/>
      <c r="G173" s="1"/>
      <c r="H173" s="1"/>
      <c r="I173" s="1"/>
      <c r="J173" s="53"/>
      <c r="K173" s="1"/>
      <c r="L173" s="1"/>
      <c r="M173" s="4"/>
      <c r="N173" s="53"/>
      <c r="O173" s="72"/>
      <c r="P173" s="53"/>
      <c r="Q173" s="72"/>
      <c r="R173" s="53"/>
      <c r="S173" s="53"/>
    </row>
    <row r="174" spans="1:19" ht="13.2" x14ac:dyDescent="0.25">
      <c r="A174" s="1"/>
      <c r="B174" s="1"/>
      <c r="C174" s="52"/>
      <c r="D174" s="1"/>
      <c r="E174" s="1"/>
      <c r="F174" s="1"/>
      <c r="G174" s="1"/>
      <c r="H174" s="1"/>
      <c r="I174" s="1"/>
      <c r="J174" s="53"/>
      <c r="K174" s="1"/>
      <c r="L174" s="1"/>
      <c r="M174" s="4"/>
      <c r="N174" s="53"/>
      <c r="O174" s="72"/>
      <c r="P174" s="53"/>
      <c r="Q174" s="72"/>
      <c r="R174" s="53"/>
      <c r="S174" s="53"/>
    </row>
    <row r="175" spans="1:19" ht="13.2" x14ac:dyDescent="0.25">
      <c r="A175" s="1"/>
      <c r="B175" s="1"/>
      <c r="C175" s="52"/>
      <c r="D175" s="1"/>
      <c r="E175" s="1"/>
      <c r="F175" s="1"/>
      <c r="G175" s="1"/>
      <c r="H175" s="1"/>
      <c r="I175" s="1"/>
      <c r="J175" s="53"/>
      <c r="K175" s="1"/>
      <c r="L175" s="1"/>
      <c r="M175" s="4"/>
      <c r="N175" s="53"/>
      <c r="O175" s="72"/>
      <c r="P175" s="53"/>
      <c r="Q175" s="72"/>
      <c r="R175" s="53"/>
      <c r="S175" s="53"/>
    </row>
    <row r="176" spans="1:19" ht="13.2" x14ac:dyDescent="0.25">
      <c r="A176" s="1"/>
      <c r="B176" s="1"/>
      <c r="C176" s="52"/>
      <c r="D176" s="1"/>
      <c r="E176" s="1"/>
      <c r="F176" s="1"/>
      <c r="G176" s="1"/>
      <c r="H176" s="1"/>
      <c r="I176" s="1"/>
      <c r="J176" s="53"/>
      <c r="K176" s="1"/>
      <c r="L176" s="1"/>
      <c r="M176" s="4"/>
      <c r="N176" s="53"/>
      <c r="O176" s="72"/>
      <c r="P176" s="53"/>
      <c r="Q176" s="72"/>
      <c r="R176" s="53"/>
      <c r="S176" s="53"/>
    </row>
    <row r="177" spans="1:19" ht="13.2" x14ac:dyDescent="0.25">
      <c r="A177" s="1"/>
      <c r="B177" s="1"/>
      <c r="C177" s="52"/>
      <c r="D177" s="1"/>
      <c r="E177" s="1"/>
      <c r="F177" s="1"/>
      <c r="G177" s="1"/>
      <c r="H177" s="1"/>
      <c r="I177" s="1"/>
      <c r="J177" s="53"/>
      <c r="K177" s="1"/>
      <c r="L177" s="1"/>
      <c r="M177" s="4"/>
      <c r="N177" s="53"/>
      <c r="O177" s="72"/>
      <c r="P177" s="53"/>
      <c r="Q177" s="72"/>
      <c r="R177" s="53"/>
      <c r="S177" s="53"/>
    </row>
    <row r="178" spans="1:19" ht="13.2" x14ac:dyDescent="0.25">
      <c r="A178" s="1"/>
      <c r="B178" s="1"/>
      <c r="C178" s="52"/>
      <c r="D178" s="1"/>
      <c r="E178" s="1"/>
      <c r="F178" s="1"/>
      <c r="G178" s="1"/>
      <c r="H178" s="1"/>
      <c r="I178" s="1"/>
      <c r="J178" s="53"/>
      <c r="K178" s="1"/>
      <c r="L178" s="1"/>
      <c r="M178" s="4"/>
      <c r="N178" s="53"/>
      <c r="O178" s="72"/>
      <c r="P178" s="53"/>
      <c r="Q178" s="72"/>
      <c r="R178" s="53"/>
      <c r="S178" s="53"/>
    </row>
    <row r="179" spans="1:19" ht="13.2" x14ac:dyDescent="0.25">
      <c r="A179" s="1"/>
      <c r="B179" s="1"/>
      <c r="C179" s="52"/>
      <c r="D179" s="1"/>
      <c r="E179" s="1"/>
      <c r="F179" s="1"/>
      <c r="G179" s="1"/>
      <c r="H179" s="1"/>
      <c r="I179" s="1"/>
      <c r="J179" s="53"/>
      <c r="K179" s="1"/>
      <c r="L179" s="1"/>
      <c r="M179" s="4"/>
      <c r="N179" s="53"/>
      <c r="O179" s="72"/>
      <c r="P179" s="53"/>
      <c r="Q179" s="72"/>
      <c r="R179" s="53"/>
      <c r="S179" s="53"/>
    </row>
    <row r="180" spans="1:19" ht="13.2" x14ac:dyDescent="0.25">
      <c r="A180" s="1"/>
      <c r="B180" s="1"/>
      <c r="C180" s="52"/>
      <c r="D180" s="1"/>
      <c r="E180" s="1"/>
      <c r="F180" s="1"/>
      <c r="G180" s="1"/>
      <c r="H180" s="1"/>
      <c r="I180" s="1"/>
      <c r="J180" s="53"/>
      <c r="K180" s="1"/>
      <c r="L180" s="1"/>
      <c r="M180" s="4"/>
      <c r="N180" s="53"/>
      <c r="O180" s="72"/>
      <c r="P180" s="53"/>
      <c r="Q180" s="72"/>
      <c r="R180" s="53"/>
      <c r="S180" s="53"/>
    </row>
    <row r="181" spans="1:19" ht="13.2" x14ac:dyDescent="0.25">
      <c r="A181" s="1"/>
      <c r="B181" s="1"/>
      <c r="C181" s="52"/>
      <c r="D181" s="1"/>
      <c r="E181" s="1"/>
      <c r="F181" s="1"/>
      <c r="G181" s="1"/>
      <c r="H181" s="1"/>
      <c r="I181" s="1"/>
      <c r="J181" s="53"/>
      <c r="K181" s="1"/>
      <c r="L181" s="1"/>
      <c r="M181" s="4"/>
      <c r="N181" s="53"/>
      <c r="O181" s="72"/>
      <c r="P181" s="53"/>
      <c r="Q181" s="72"/>
      <c r="R181" s="53"/>
      <c r="S181" s="53"/>
    </row>
  </sheetData>
  <mergeCells count="217">
    <mergeCell ref="E1:K1"/>
    <mergeCell ref="B2:C2"/>
    <mergeCell ref="D2:E2"/>
    <mergeCell ref="B3:C3"/>
    <mergeCell ref="D3:E3"/>
    <mergeCell ref="B4:C4"/>
    <mergeCell ref="D4:E4"/>
    <mergeCell ref="D9:F9"/>
    <mergeCell ref="C11:D11"/>
    <mergeCell ref="Q11:R11"/>
    <mergeCell ref="B5:C5"/>
    <mergeCell ref="D5:E5"/>
    <mergeCell ref="B6:C6"/>
    <mergeCell ref="D6:E6"/>
    <mergeCell ref="E8:G8"/>
    <mergeCell ref="I8:J8"/>
    <mergeCell ref="D10:K10"/>
    <mergeCell ref="E11:K11"/>
    <mergeCell ref="C12:D12"/>
    <mergeCell ref="E12:K12"/>
    <mergeCell ref="Q12:R12"/>
    <mergeCell ref="D13:E13"/>
    <mergeCell ref="G13:H13"/>
    <mergeCell ref="G14:H14"/>
    <mergeCell ref="G17:H17"/>
    <mergeCell ref="G18:H18"/>
    <mergeCell ref="D22:E22"/>
    <mergeCell ref="G64:H64"/>
    <mergeCell ref="G65:H65"/>
    <mergeCell ref="G66:H66"/>
    <mergeCell ref="G67:H67"/>
    <mergeCell ref="G68:H68"/>
    <mergeCell ref="D39:E39"/>
    <mergeCell ref="C42:K45"/>
    <mergeCell ref="D23:E23"/>
    <mergeCell ref="D24:E24"/>
    <mergeCell ref="G23:H23"/>
    <mergeCell ref="G24:H24"/>
    <mergeCell ref="G36:H36"/>
    <mergeCell ref="G37:H37"/>
    <mergeCell ref="G38:H38"/>
    <mergeCell ref="G26:H26"/>
    <mergeCell ref="D27:E27"/>
    <mergeCell ref="G27:H27"/>
    <mergeCell ref="G28:H28"/>
    <mergeCell ref="D28:E28"/>
    <mergeCell ref="D29:E29"/>
    <mergeCell ref="D30:E30"/>
    <mergeCell ref="D31:E31"/>
    <mergeCell ref="D32:E32"/>
    <mergeCell ref="D33:E33"/>
    <mergeCell ref="D117:E117"/>
    <mergeCell ref="G117:H117"/>
    <mergeCell ref="D118:E118"/>
    <mergeCell ref="G118:H118"/>
    <mergeCell ref="E112:K112"/>
    <mergeCell ref="G100:H100"/>
    <mergeCell ref="D100:E100"/>
    <mergeCell ref="E109:G109"/>
    <mergeCell ref="I109:J109"/>
    <mergeCell ref="D110:F110"/>
    <mergeCell ref="D111:K111"/>
    <mergeCell ref="C103:K106"/>
    <mergeCell ref="G132:H132"/>
    <mergeCell ref="C135:K138"/>
    <mergeCell ref="D132:E132"/>
    <mergeCell ref="D131:E131"/>
    <mergeCell ref="Q112:R112"/>
    <mergeCell ref="Q113:R113"/>
    <mergeCell ref="D124:E124"/>
    <mergeCell ref="D125:E125"/>
    <mergeCell ref="D126:E126"/>
    <mergeCell ref="D127:E127"/>
    <mergeCell ref="D128:E128"/>
    <mergeCell ref="D129:E129"/>
    <mergeCell ref="D130:E130"/>
    <mergeCell ref="C112:D112"/>
    <mergeCell ref="C113:D113"/>
    <mergeCell ref="E113:K113"/>
    <mergeCell ref="D114:E114"/>
    <mergeCell ref="G114:H114"/>
    <mergeCell ref="D115:E115"/>
    <mergeCell ref="G115:H115"/>
    <mergeCell ref="G116:H116"/>
    <mergeCell ref="G119:H119"/>
    <mergeCell ref="G120:H120"/>
    <mergeCell ref="D116:E116"/>
    <mergeCell ref="D119:E119"/>
    <mergeCell ref="D120:E120"/>
    <mergeCell ref="D121:E121"/>
    <mergeCell ref="G121:H121"/>
    <mergeCell ref="D122:E122"/>
    <mergeCell ref="G122:H122"/>
    <mergeCell ref="D123:E123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D14:E14"/>
    <mergeCell ref="D15:E15"/>
    <mergeCell ref="G15:H15"/>
    <mergeCell ref="D16:E16"/>
    <mergeCell ref="G16:H16"/>
    <mergeCell ref="D17:E17"/>
    <mergeCell ref="D18:E18"/>
    <mergeCell ref="D19:E19"/>
    <mergeCell ref="G19:H19"/>
    <mergeCell ref="D20:E20"/>
    <mergeCell ref="G20:H20"/>
    <mergeCell ref="D21:E21"/>
    <mergeCell ref="G21:H21"/>
    <mergeCell ref="G22:H22"/>
    <mergeCell ref="D25:E25"/>
    <mergeCell ref="G25:H25"/>
    <mergeCell ref="D26:E26"/>
    <mergeCell ref="D61:E61"/>
    <mergeCell ref="G61:H61"/>
    <mergeCell ref="D62:E62"/>
    <mergeCell ref="G62:H62"/>
    <mergeCell ref="G63:H63"/>
    <mergeCell ref="D63:E63"/>
    <mergeCell ref="G29:H29"/>
    <mergeCell ref="G30:H30"/>
    <mergeCell ref="G31:H31"/>
    <mergeCell ref="G32:H32"/>
    <mergeCell ref="G33:H33"/>
    <mergeCell ref="G34:H34"/>
    <mergeCell ref="G35:H35"/>
    <mergeCell ref="D35:E35"/>
    <mergeCell ref="D36:E36"/>
    <mergeCell ref="D34:E34"/>
    <mergeCell ref="D37:E37"/>
    <mergeCell ref="D38:E38"/>
    <mergeCell ref="E51:K51"/>
    <mergeCell ref="Q51:R51"/>
    <mergeCell ref="Q52:R52"/>
    <mergeCell ref="I48:J48"/>
    <mergeCell ref="D56:E56"/>
    <mergeCell ref="G56:H56"/>
    <mergeCell ref="D57:E57"/>
    <mergeCell ref="G57:H57"/>
    <mergeCell ref="D64:E64"/>
    <mergeCell ref="D65:E65"/>
    <mergeCell ref="D66:E66"/>
    <mergeCell ref="D67:E67"/>
    <mergeCell ref="D68:E68"/>
    <mergeCell ref="G39:H39"/>
    <mergeCell ref="E48:G48"/>
    <mergeCell ref="D49:F49"/>
    <mergeCell ref="D50:K50"/>
    <mergeCell ref="C51:D51"/>
    <mergeCell ref="C52:D52"/>
    <mergeCell ref="E52:K52"/>
    <mergeCell ref="D53:E53"/>
    <mergeCell ref="G53:H53"/>
    <mergeCell ref="D54:E54"/>
    <mergeCell ref="G54:H54"/>
    <mergeCell ref="G55:H55"/>
    <mergeCell ref="G58:H58"/>
    <mergeCell ref="G59:H59"/>
    <mergeCell ref="D55:E55"/>
    <mergeCell ref="D58:E58"/>
    <mergeCell ref="D59:E59"/>
    <mergeCell ref="D60:E60"/>
    <mergeCell ref="G60:H60"/>
    <mergeCell ref="G99:H99"/>
    <mergeCell ref="G69:H69"/>
    <mergeCell ref="E78:G78"/>
    <mergeCell ref="D83:E83"/>
    <mergeCell ref="G83:H83"/>
    <mergeCell ref="G84:H84"/>
    <mergeCell ref="G87:H87"/>
    <mergeCell ref="G88:H88"/>
    <mergeCell ref="D84:E84"/>
    <mergeCell ref="D85:E85"/>
    <mergeCell ref="G85:H85"/>
    <mergeCell ref="D86:E86"/>
    <mergeCell ref="G86:H86"/>
    <mergeCell ref="D87:E87"/>
    <mergeCell ref="D88:E88"/>
    <mergeCell ref="D89:E89"/>
    <mergeCell ref="G89:H89"/>
    <mergeCell ref="D90:E90"/>
    <mergeCell ref="D69:E69"/>
    <mergeCell ref="C72:K75"/>
    <mergeCell ref="D99:E99"/>
    <mergeCell ref="I78:J78"/>
    <mergeCell ref="D79:F79"/>
    <mergeCell ref="D80:K80"/>
    <mergeCell ref="E81:K81"/>
    <mergeCell ref="Q81:R81"/>
    <mergeCell ref="C81:D81"/>
    <mergeCell ref="C82:D82"/>
    <mergeCell ref="E82:K82"/>
    <mergeCell ref="Q82:R82"/>
    <mergeCell ref="D97:E97"/>
    <mergeCell ref="D98:E98"/>
    <mergeCell ref="G90:H90"/>
    <mergeCell ref="D91:E91"/>
    <mergeCell ref="G91:H91"/>
    <mergeCell ref="G92:H92"/>
    <mergeCell ref="D92:E92"/>
    <mergeCell ref="D93:E93"/>
    <mergeCell ref="D94:E94"/>
    <mergeCell ref="D95:E95"/>
    <mergeCell ref="D96:E96"/>
    <mergeCell ref="G93:H93"/>
    <mergeCell ref="G94:H94"/>
    <mergeCell ref="G95:H95"/>
    <mergeCell ref="G96:H96"/>
    <mergeCell ref="G97:H97"/>
    <mergeCell ref="G98:H98"/>
  </mergeCells>
  <conditionalFormatting sqref="J3:K6">
    <cfRule type="cellIs" dxfId="0" priority="1" operator="equal">
      <formula>0</formula>
    </cfRule>
  </conditionalFormatting>
  <hyperlinks>
    <hyperlink ref="B3" location="MeetResults!a8" display="1" xr:uid="{00000000-0004-0000-0100-000000000000}"/>
    <hyperlink ref="B4" location="MeetResults!a108" display="2" xr:uid="{00000000-0004-0000-0100-000001000000}"/>
    <hyperlink ref="B5" location="MeetResults!a208" display="3" xr:uid="{00000000-0004-0000-0100-000002000000}"/>
    <hyperlink ref="B6" location="MeetResults!a308" display="4" xr:uid="{00000000-0004-0000-0100-000003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MeetParticipants</vt:lpstr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2024-02-17T20:13:10Z</dcterms:created>
  <dcterms:modified xsi:type="dcterms:W3CDTF">2024-02-17T20:38:53Z</dcterms:modified>
</cp:coreProperties>
</file>